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A1298809-BA5C-44F0-A8EC-08D388309AC4}" xr6:coauthVersionLast="47" xr6:coauthVersionMax="47" xr10:uidLastSave="{00000000-0000-0000-0000-000000000000}"/>
  <workbookProtection workbookAlgorithmName="SHA-512" workbookHashValue="iN1ZECY4AwqXTQS+mK/+2ZgRWFm2Qccg12yBVVKuT3RPPtVCOmv9R5KFsVbZuyEDIYXmfDKpkKKp8C+QylBxdA==" workbookSaltValue="QhYu2lXx6naqgf7aKixAig==" workbookSpinCount="100000" lockStructure="1"/>
  <bookViews>
    <workbookView xWindow="8220" yWindow="1020" windowWidth="19545" windowHeight="1389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入力シート!$A$238</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85" i="1" l="1"/>
  <c r="A284" i="1"/>
  <c r="A283" i="1"/>
  <c r="A282" i="1"/>
  <c r="A281" i="1"/>
  <c r="A280" i="1"/>
  <c r="A279" i="1"/>
  <c r="A278" i="1"/>
  <c r="A277" i="1"/>
  <c r="A276" i="1"/>
  <c r="A275" i="1"/>
  <c r="A274" i="1"/>
  <c r="A273" i="1"/>
  <c r="A272" i="1"/>
  <c r="A271" i="1"/>
  <c r="A270"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J177" i="1"/>
  <c r="J192" i="1" l="1"/>
  <c r="J194" i="1"/>
  <c r="E234" i="1"/>
  <c r="I220" i="1" l="1"/>
  <c r="I214" i="1" l="1"/>
  <c r="I203" i="1"/>
  <c r="D114" i="1"/>
  <c r="D116" i="1" s="1"/>
  <c r="D118" i="1" s="1"/>
  <c r="D120" i="1" s="1"/>
  <c r="D122" i="1" s="1"/>
  <c r="D124" i="1" s="1"/>
  <c r="D126" i="1" s="1"/>
  <c r="J198" i="1" l="1"/>
  <c r="J196" i="1"/>
  <c r="A2" i="2" l="1"/>
  <c r="A1" i="2"/>
</calcChain>
</file>

<file path=xl/sharedStrings.xml><?xml version="1.0" encoding="utf-8"?>
<sst xmlns="http://schemas.openxmlformats.org/spreadsheetml/2006/main" count="288" uniqueCount="230">
  <si>
    <t>営業年数</t>
    <rPh sb="0" eb="2">
      <t>エイギョウ</t>
    </rPh>
    <rPh sb="2" eb="4">
      <t>ネンスウ</t>
    </rPh>
    <phoneticPr fontId="6"/>
  </si>
  <si>
    <t>外資状況</t>
    <rPh sb="0" eb="2">
      <t>ガイシ</t>
    </rPh>
    <rPh sb="2" eb="4">
      <t>ジョウキョウ</t>
    </rPh>
    <phoneticPr fontId="6"/>
  </si>
  <si>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</si>
  <si>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</si>
  <si>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</si>
  <si>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</si>
  <si>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</si>
  <si>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</si>
  <si>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</si>
  <si>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</si>
  <si>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</si>
  <si>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</si>
  <si>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</si>
  <si>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</si>
  <si>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</si>
  <si>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</si>
  <si>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</si>
  <si>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</si>
  <si>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</si>
  <si>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</si>
  <si>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</si>
  <si>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</si>
  <si>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</si>
  <si>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</si>
  <si>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</si>
  <si>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</si>
  <si>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</si>
  <si>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</si>
  <si>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</si>
  <si>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</si>
  <si>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</si>
  <si>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</si>
  <si>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</si>
  <si>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</si>
  <si>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</si>
  <si>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</si>
  <si>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</si>
  <si>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</si>
  <si>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</si>
  <si>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フォーム印刷</t>
  </si>
  <si>
    <t>希望</t>
    <rPh sb="0" eb="2">
      <t>キボウ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</si>
  <si>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</si>
  <si>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</si>
  <si>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</si>
  <si>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</si>
  <si>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</si>
  <si>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</si>
  <si>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</si>
  <si>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</si>
  <si>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</si>
  <si>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</si>
  <si>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</si>
  <si>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</si>
  <si>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</si>
  <si>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</si>
  <si>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</si>
  <si>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</si>
  <si>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</si>
  <si>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</si>
  <si>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</si>
  <si>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</si>
  <si>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</si>
  <si>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</si>
  <si>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</si>
  <si>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</si>
  <si>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</si>
  <si>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</si>
  <si>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</si>
  <si>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</si>
  <si>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</si>
  <si>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</si>
  <si>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</si>
  <si>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</si>
  <si>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</si>
  <si>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</si>
  <si>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</si>
  <si>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</si>
  <si>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</si>
  <si>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</si>
  <si>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</si>
  <si>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</si>
  <si>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</si>
  <si>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</si>
  <si>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</si>
  <si>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</si>
  <si>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</si>
  <si>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</si>
  <si>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</si>
  <si>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</si>
  <si>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</si>
  <si>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</si>
  <si>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</si>
  <si>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</si>
  <si>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</si>
  <si>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</si>
  <si>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</si>
  <si>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前２ヶ年間の平均実績高(千円)</t>
    <rPh sb="0" eb="1">
      <t>ゼン</t>
    </rPh>
    <rPh sb="3" eb="4">
      <t>ネン</t>
    </rPh>
    <rPh sb="4" eb="5">
      <t>カン</t>
    </rPh>
    <rPh sb="6" eb="8">
      <t>ヘイキン</t>
    </rPh>
    <rPh sb="8" eb="10">
      <t>ジッセキ</t>
    </rPh>
    <rPh sb="10" eb="11">
      <t>タカ</t>
    </rPh>
    <rPh sb="12" eb="14">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</si>
  <si>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</si>
  <si>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</si>
  <si>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</si>
  <si>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</si>
  <si>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</si>
  <si>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</si>
  <si>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</si>
  <si>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</si>
  <si>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笠置町 一般競争(指名競争)参加資格審査申請書【物品・役務の提供】</t>
    <rPh sb="0" eb="3">
      <t>カサギチョウ</t>
    </rPh>
    <rPh sb="4" eb="6">
      <t>イッパン</t>
    </rPh>
    <rPh sb="6" eb="8">
      <t>キョウソウ</t>
    </rPh>
    <rPh sb="9" eb="11">
      <t>シメイ</t>
    </rPh>
    <rPh sb="11" eb="13">
      <t>キョウソウ</t>
    </rPh>
    <rPh sb="24" eb="26">
      <t>ブッピン</t>
    </rPh>
    <rPh sb="27" eb="29">
      <t>エキム</t>
    </rPh>
    <rPh sb="30" eb="32">
      <t>テイキョウ</t>
    </rPh>
    <phoneticPr fontId="5"/>
  </si>
  <si>
    <t>物品</t>
    <rPh sb="0" eb="2">
      <t>ブッピン</t>
    </rPh>
    <phoneticPr fontId="5"/>
  </si>
  <si>
    <t>家具・インテリア</t>
  </si>
  <si>
    <t>文房具・事務用品・選挙用品</t>
  </si>
  <si>
    <t>コンピュータ・関連機器</t>
  </si>
  <si>
    <t>写真・映画</t>
  </si>
  <si>
    <t>電気機器</t>
  </si>
  <si>
    <t>計測・理化学機械器具</t>
  </si>
  <si>
    <t>農業・土木用機械器具</t>
  </si>
  <si>
    <t>日用雑貨・工具</t>
  </si>
  <si>
    <t>車両</t>
  </si>
  <si>
    <t>消防用品</t>
  </si>
  <si>
    <t>厨房機器</t>
  </si>
  <si>
    <t>繊維・皮革・身の回り品</t>
  </si>
  <si>
    <t>図書・教材・楽器</t>
  </si>
  <si>
    <t>スポーツ用品</t>
  </si>
  <si>
    <t>医療用品・薬品・衛生材料</t>
  </si>
  <si>
    <t>燃料</t>
  </si>
  <si>
    <t>飲食料品</t>
  </si>
  <si>
    <t>百貨店</t>
  </si>
  <si>
    <t>時計・貴金属・記念品</t>
  </si>
  <si>
    <t>印刷製本</t>
  </si>
  <si>
    <t>看板・標識</t>
  </si>
  <si>
    <t>園芸用品・生花</t>
  </si>
  <si>
    <t>土木建築用資材</t>
  </si>
  <si>
    <t>上下水道用資材</t>
  </si>
  <si>
    <t>水道用量水器</t>
  </si>
  <si>
    <t>物品の賃借</t>
  </si>
  <si>
    <t>その他の物品</t>
  </si>
  <si>
    <t>主な取扱い品目（例）</t>
    <phoneticPr fontId="5"/>
  </si>
  <si>
    <t>木製家具、スチール家具、建具、カーテン、じゅうたん、畳、窓ガラス、ブラインドetc</t>
    <rPh sb="0" eb="2">
      <t>モクセイ</t>
    </rPh>
    <rPh sb="2" eb="4">
      <t>カグ</t>
    </rPh>
    <rPh sb="9" eb="11">
      <t>カグ</t>
    </rPh>
    <rPh sb="12" eb="14">
      <t>タテグ</t>
    </rPh>
    <rPh sb="26" eb="27">
      <t>タタミ</t>
    </rPh>
    <rPh sb="28" eb="29">
      <t>マド</t>
    </rPh>
    <phoneticPr fontId="2"/>
  </si>
  <si>
    <t>文房具、用紙類、事務機器、事務機器消耗品、複写機、印刷機、印判、ゴム印、文書保存箱、投票箱、投票記載台etc</t>
    <rPh sb="0" eb="3">
      <t>ブンボウグ</t>
    </rPh>
    <rPh sb="4" eb="6">
      <t>ヨウシ</t>
    </rPh>
    <rPh sb="6" eb="7">
      <t>ルイ</t>
    </rPh>
    <rPh sb="8" eb="10">
      <t>ジム</t>
    </rPh>
    <rPh sb="10" eb="12">
      <t>キキ</t>
    </rPh>
    <rPh sb="13" eb="15">
      <t>ジム</t>
    </rPh>
    <rPh sb="15" eb="17">
      <t>キキ</t>
    </rPh>
    <rPh sb="17" eb="19">
      <t>ショウモウ</t>
    </rPh>
    <rPh sb="19" eb="20">
      <t>ヒン</t>
    </rPh>
    <rPh sb="21" eb="24">
      <t>フクシャキ</t>
    </rPh>
    <rPh sb="25" eb="28">
      <t>インサツキ</t>
    </rPh>
    <rPh sb="29" eb="31">
      <t>インバン</t>
    </rPh>
    <rPh sb="34" eb="35">
      <t>イン</t>
    </rPh>
    <rPh sb="36" eb="38">
      <t>ブンショ</t>
    </rPh>
    <rPh sb="38" eb="40">
      <t>ホゾン</t>
    </rPh>
    <rPh sb="40" eb="41">
      <t>バコ</t>
    </rPh>
    <rPh sb="42" eb="45">
      <t>トウヒョウバコ</t>
    </rPh>
    <rPh sb="46" eb="48">
      <t>トウヒョウ</t>
    </rPh>
    <rPh sb="48" eb="50">
      <t>キサイ</t>
    </rPh>
    <rPh sb="50" eb="51">
      <t>ダイ</t>
    </rPh>
    <phoneticPr fontId="2"/>
  </si>
  <si>
    <t>コンピュータ、周辺機器、ＩＣ・磁気カードetc</t>
    <rPh sb="7" eb="9">
      <t>シュウヘン</t>
    </rPh>
    <rPh sb="9" eb="11">
      <t>キキ</t>
    </rPh>
    <rPh sb="15" eb="17">
      <t>ジキ</t>
    </rPh>
    <phoneticPr fontId="2"/>
  </si>
  <si>
    <t>カメラ、映写機、写真材料、青写真、地図、現像、焼付、映画フィルムetc</t>
    <rPh sb="4" eb="7">
      <t>エイシャキ</t>
    </rPh>
    <rPh sb="8" eb="10">
      <t>シャシン</t>
    </rPh>
    <rPh sb="10" eb="12">
      <t>ザイリョウ</t>
    </rPh>
    <rPh sb="13" eb="14">
      <t>アオ</t>
    </rPh>
    <rPh sb="14" eb="16">
      <t>シャシン</t>
    </rPh>
    <rPh sb="17" eb="19">
      <t>チズ</t>
    </rPh>
    <rPh sb="20" eb="22">
      <t>ゲンゾウ</t>
    </rPh>
    <rPh sb="23" eb="25">
      <t>ヤキツケ</t>
    </rPh>
    <rPh sb="26" eb="28">
      <t>エイガ</t>
    </rPh>
    <phoneticPr fontId="2"/>
  </si>
  <si>
    <t>電化製品、視聴覚機器、通信機器、照明器具、冷暖房機器、電気設備材料、生ごみ処理機etc</t>
    <rPh sb="0" eb="2">
      <t>デンカ</t>
    </rPh>
    <rPh sb="2" eb="4">
      <t>セイヒン</t>
    </rPh>
    <rPh sb="5" eb="8">
      <t>シチョウカク</t>
    </rPh>
    <rPh sb="8" eb="10">
      <t>キキ</t>
    </rPh>
    <rPh sb="11" eb="13">
      <t>ツウシン</t>
    </rPh>
    <rPh sb="13" eb="15">
      <t>キキ</t>
    </rPh>
    <rPh sb="16" eb="18">
      <t>ショウメイ</t>
    </rPh>
    <rPh sb="18" eb="20">
      <t>キグ</t>
    </rPh>
    <rPh sb="21" eb="24">
      <t>レイダンボウ</t>
    </rPh>
    <rPh sb="24" eb="26">
      <t>キキ</t>
    </rPh>
    <rPh sb="27" eb="29">
      <t>デンキ</t>
    </rPh>
    <rPh sb="29" eb="31">
      <t>セツビ</t>
    </rPh>
    <rPh sb="31" eb="33">
      <t>ザイリョウ</t>
    </rPh>
    <rPh sb="34" eb="35">
      <t>ナマ</t>
    </rPh>
    <rPh sb="37" eb="40">
      <t>ショリキ</t>
    </rPh>
    <phoneticPr fontId="2"/>
  </si>
  <si>
    <t>計量・測量機器、測定用分析機器、光学機器、境界杭、鋲、プレートetc</t>
    <rPh sb="0" eb="2">
      <t>ケイリョウ</t>
    </rPh>
    <rPh sb="3" eb="5">
      <t>ソクリョウ</t>
    </rPh>
    <rPh sb="5" eb="7">
      <t>キキ</t>
    </rPh>
    <rPh sb="8" eb="11">
      <t>ソクテイヨウ</t>
    </rPh>
    <rPh sb="11" eb="13">
      <t>ブンセキ</t>
    </rPh>
    <rPh sb="13" eb="15">
      <t>キキ</t>
    </rPh>
    <rPh sb="16" eb="18">
      <t>コウガク</t>
    </rPh>
    <rPh sb="18" eb="20">
      <t>キキ</t>
    </rPh>
    <rPh sb="21" eb="23">
      <t>キョウカイ</t>
    </rPh>
    <rPh sb="23" eb="24">
      <t>クイ</t>
    </rPh>
    <rPh sb="25" eb="26">
      <t>ビョウ</t>
    </rPh>
    <phoneticPr fontId="2"/>
  </si>
  <si>
    <t>建設・農業・林業機器、土木建設機械器具etc</t>
    <rPh sb="0" eb="2">
      <t>ケンセツ</t>
    </rPh>
    <rPh sb="3" eb="5">
      <t>ノウギョウ</t>
    </rPh>
    <rPh sb="6" eb="8">
      <t>リンギョウ</t>
    </rPh>
    <rPh sb="8" eb="10">
      <t>キキ</t>
    </rPh>
    <rPh sb="11" eb="13">
      <t>ドボク</t>
    </rPh>
    <rPh sb="13" eb="15">
      <t>ケンセツ</t>
    </rPh>
    <rPh sb="15" eb="17">
      <t>キカイ</t>
    </rPh>
    <rPh sb="17" eb="19">
      <t>キグ</t>
    </rPh>
    <phoneticPr fontId="2"/>
  </si>
  <si>
    <t>金物、荒物雑貨、物置、食器、工具類、清掃用品etc</t>
    <rPh sb="0" eb="2">
      <t>カナモノ</t>
    </rPh>
    <rPh sb="3" eb="5">
      <t>アラモノ</t>
    </rPh>
    <rPh sb="5" eb="7">
      <t>ザッカ</t>
    </rPh>
    <rPh sb="8" eb="10">
      <t>モノオキ</t>
    </rPh>
    <rPh sb="11" eb="13">
      <t>ショッキ</t>
    </rPh>
    <rPh sb="14" eb="16">
      <t>コウグ</t>
    </rPh>
    <rPh sb="16" eb="17">
      <t>ルイ</t>
    </rPh>
    <rPh sb="18" eb="20">
      <t>セイソウ</t>
    </rPh>
    <rPh sb="20" eb="22">
      <t>ヨウヒン</t>
    </rPh>
    <phoneticPr fontId="2"/>
  </si>
  <si>
    <t>自動車販売・修理、自動車用部品、タイヤ、特殊車両、バイク、自転車、車両用品etc</t>
    <rPh sb="0" eb="3">
      <t>ジドウシャ</t>
    </rPh>
    <rPh sb="3" eb="5">
      <t>ハンバイ</t>
    </rPh>
    <rPh sb="6" eb="8">
      <t>シュウリ</t>
    </rPh>
    <rPh sb="9" eb="13">
      <t>ジドウシャヨウ</t>
    </rPh>
    <rPh sb="13" eb="15">
      <t>ブヒン</t>
    </rPh>
    <rPh sb="20" eb="22">
      <t>トクシュ</t>
    </rPh>
    <rPh sb="22" eb="24">
      <t>シャリョウ</t>
    </rPh>
    <rPh sb="29" eb="32">
      <t>ジテンシャ</t>
    </rPh>
    <rPh sb="33" eb="35">
      <t>シャリョウ</t>
    </rPh>
    <rPh sb="35" eb="37">
      <t>ヨウヒン</t>
    </rPh>
    <phoneticPr fontId="2"/>
  </si>
  <si>
    <t>消火器、消防用品、防災機器、消防車両、消防用ポンプ、防災用品、防災備蓄倉庫、非常用食糧etc</t>
    <rPh sb="0" eb="3">
      <t>ショウカキ</t>
    </rPh>
    <rPh sb="4" eb="6">
      <t>ショウボウ</t>
    </rPh>
    <rPh sb="6" eb="8">
      <t>ヨウヒン</t>
    </rPh>
    <rPh sb="9" eb="11">
      <t>ボウサイ</t>
    </rPh>
    <rPh sb="11" eb="13">
      <t>キキ</t>
    </rPh>
    <rPh sb="14" eb="16">
      <t>ショウボウ</t>
    </rPh>
    <rPh sb="16" eb="18">
      <t>シャリョウ</t>
    </rPh>
    <rPh sb="19" eb="22">
      <t>ショウボウヨウ</t>
    </rPh>
    <rPh sb="26" eb="28">
      <t>ボウサイ</t>
    </rPh>
    <rPh sb="28" eb="30">
      <t>ヨウヒン</t>
    </rPh>
    <rPh sb="31" eb="33">
      <t>ボウサイ</t>
    </rPh>
    <rPh sb="33" eb="35">
      <t>ビチク</t>
    </rPh>
    <rPh sb="35" eb="37">
      <t>ソウコ</t>
    </rPh>
    <rPh sb="38" eb="41">
      <t>ヒジョウヨウ</t>
    </rPh>
    <rPh sb="41" eb="43">
      <t>ショクリョウ</t>
    </rPh>
    <phoneticPr fontId="2"/>
  </si>
  <si>
    <t>流し台、調理台、食器保管庫、ガス器具、製氷機etc</t>
    <rPh sb="0" eb="1">
      <t>ナガ</t>
    </rPh>
    <rPh sb="2" eb="3">
      <t>ダイ</t>
    </rPh>
    <rPh sb="4" eb="6">
      <t>チョウリ</t>
    </rPh>
    <rPh sb="6" eb="7">
      <t>ダイ</t>
    </rPh>
    <rPh sb="8" eb="10">
      <t>ショッキ</t>
    </rPh>
    <rPh sb="10" eb="13">
      <t>ホカンコ</t>
    </rPh>
    <rPh sb="16" eb="18">
      <t>キグ</t>
    </rPh>
    <rPh sb="19" eb="22">
      <t>セイヒョウキ</t>
    </rPh>
    <phoneticPr fontId="2"/>
  </si>
  <si>
    <t>事務服、作業服、雨衣、寝具類、生地類、靴覆物、カバン、手袋、身の回り品etc</t>
    <rPh sb="0" eb="2">
      <t>ジム</t>
    </rPh>
    <rPh sb="2" eb="3">
      <t>フク</t>
    </rPh>
    <rPh sb="4" eb="7">
      <t>サギョウフク</t>
    </rPh>
    <rPh sb="8" eb="10">
      <t>アマイ</t>
    </rPh>
    <rPh sb="11" eb="13">
      <t>シング</t>
    </rPh>
    <rPh sb="13" eb="14">
      <t>タグイ</t>
    </rPh>
    <rPh sb="15" eb="17">
      <t>キジ</t>
    </rPh>
    <rPh sb="17" eb="18">
      <t>ルイ</t>
    </rPh>
    <rPh sb="19" eb="20">
      <t>クツ</t>
    </rPh>
    <rPh sb="20" eb="21">
      <t>オオ</t>
    </rPh>
    <rPh sb="21" eb="22">
      <t>モノ</t>
    </rPh>
    <rPh sb="27" eb="29">
      <t>テブクロ</t>
    </rPh>
    <rPh sb="30" eb="31">
      <t>ミ</t>
    </rPh>
    <rPh sb="32" eb="33">
      <t>マワ</t>
    </rPh>
    <rPh sb="34" eb="35">
      <t>ヒン</t>
    </rPh>
    <phoneticPr fontId="2"/>
  </si>
  <si>
    <t>書籍、雑誌、地図、理化学教材、保育用品、学校教材、学校用家具、副読本、楽器etc</t>
    <rPh sb="0" eb="2">
      <t>ショセキ</t>
    </rPh>
    <rPh sb="3" eb="5">
      <t>ザッシ</t>
    </rPh>
    <rPh sb="6" eb="8">
      <t>チズ</t>
    </rPh>
    <rPh sb="9" eb="12">
      <t>リカガク</t>
    </rPh>
    <rPh sb="12" eb="14">
      <t>キョウザイ</t>
    </rPh>
    <rPh sb="15" eb="17">
      <t>ホイク</t>
    </rPh>
    <rPh sb="17" eb="19">
      <t>ヨウヒン</t>
    </rPh>
    <rPh sb="20" eb="22">
      <t>ガッコウ</t>
    </rPh>
    <rPh sb="22" eb="24">
      <t>キョウザイ</t>
    </rPh>
    <rPh sb="25" eb="28">
      <t>ガッコウヨウ</t>
    </rPh>
    <rPh sb="28" eb="30">
      <t>カグ</t>
    </rPh>
    <rPh sb="31" eb="34">
      <t>フクドクホン</t>
    </rPh>
    <rPh sb="35" eb="37">
      <t>ガッキ</t>
    </rPh>
    <phoneticPr fontId="2"/>
  </si>
  <si>
    <t>スポーツ用具、運動衣、遊戯用品etc</t>
    <rPh sb="4" eb="6">
      <t>ヨウグ</t>
    </rPh>
    <rPh sb="7" eb="9">
      <t>ウンドウ</t>
    </rPh>
    <rPh sb="9" eb="10">
      <t>コロモ</t>
    </rPh>
    <rPh sb="11" eb="13">
      <t>ユウギ</t>
    </rPh>
    <rPh sb="13" eb="15">
      <t>ヨウヒン</t>
    </rPh>
    <phoneticPr fontId="2"/>
  </si>
  <si>
    <t>一般医薬品、化学工業・農業薬品、防疫薬品、プール用薬品、衛生材料、医療機器、介護用品、福祉用具etc</t>
    <rPh sb="0" eb="2">
      <t>イッパン</t>
    </rPh>
    <rPh sb="2" eb="5">
      <t>イヤクヒン</t>
    </rPh>
    <rPh sb="6" eb="8">
      <t>カガク</t>
    </rPh>
    <rPh sb="8" eb="10">
      <t>コウギョウ</t>
    </rPh>
    <rPh sb="11" eb="13">
      <t>ノウギョウ</t>
    </rPh>
    <rPh sb="13" eb="15">
      <t>ヤクヒン</t>
    </rPh>
    <rPh sb="16" eb="18">
      <t>ボウエキ</t>
    </rPh>
    <rPh sb="18" eb="20">
      <t>ヤクヒン</t>
    </rPh>
    <rPh sb="24" eb="25">
      <t>ヨウ</t>
    </rPh>
    <rPh sb="25" eb="27">
      <t>ヤクヒン</t>
    </rPh>
    <rPh sb="28" eb="30">
      <t>エイセイ</t>
    </rPh>
    <rPh sb="30" eb="32">
      <t>ザイリョウ</t>
    </rPh>
    <rPh sb="33" eb="35">
      <t>イリョウ</t>
    </rPh>
    <rPh sb="35" eb="37">
      <t>キキ</t>
    </rPh>
    <rPh sb="38" eb="40">
      <t>カイゴ</t>
    </rPh>
    <rPh sb="40" eb="42">
      <t>ヨウヒン</t>
    </rPh>
    <rPh sb="43" eb="45">
      <t>フクシ</t>
    </rPh>
    <rPh sb="45" eb="47">
      <t>ヨウグ</t>
    </rPh>
    <phoneticPr fontId="2"/>
  </si>
  <si>
    <t>ガソリン、重油、軽油、白灯油、プロパンガスetc</t>
    <rPh sb="5" eb="7">
      <t>ジュウユ</t>
    </rPh>
    <rPh sb="8" eb="10">
      <t>ケイユ</t>
    </rPh>
    <rPh sb="11" eb="12">
      <t>シロ</t>
    </rPh>
    <rPh sb="12" eb="14">
      <t>トウユ</t>
    </rPh>
    <phoneticPr fontId="2"/>
  </si>
  <si>
    <t>給食用食材、茶、食料品、料理等etc</t>
    <rPh sb="0" eb="3">
      <t>キュウショクヨウ</t>
    </rPh>
    <rPh sb="3" eb="5">
      <t>ショクザイ</t>
    </rPh>
    <rPh sb="6" eb="7">
      <t>チャ</t>
    </rPh>
    <rPh sb="8" eb="11">
      <t>ショクリョウヒン</t>
    </rPh>
    <rPh sb="12" eb="15">
      <t>リョウリナド</t>
    </rPh>
    <phoneticPr fontId="2"/>
  </si>
  <si>
    <t>時計、貴金属、カップ、バッチ、美術工芸品、茶道具、旗、幕、啓発用品etc</t>
    <rPh sb="0" eb="2">
      <t>トケイ</t>
    </rPh>
    <rPh sb="3" eb="6">
      <t>キキンゾク</t>
    </rPh>
    <rPh sb="15" eb="17">
      <t>ビジュツ</t>
    </rPh>
    <rPh sb="17" eb="20">
      <t>コウゲイヒン</t>
    </rPh>
    <rPh sb="21" eb="22">
      <t>チャ</t>
    </rPh>
    <rPh sb="22" eb="24">
      <t>ドウグ</t>
    </rPh>
    <rPh sb="25" eb="26">
      <t>ハタ</t>
    </rPh>
    <rPh sb="27" eb="28">
      <t>マク</t>
    </rPh>
    <rPh sb="29" eb="31">
      <t>ケイハツ</t>
    </rPh>
    <rPh sb="31" eb="33">
      <t>ヨウヒン</t>
    </rPh>
    <phoneticPr fontId="2"/>
  </si>
  <si>
    <t>広報誌、町政要覧、報告書、ポスター、パンフレット、カラー印刷、封筒、図面青焼、ステッカー、ラベル、シールetc</t>
    <rPh sb="0" eb="3">
      <t>コウホウシ</t>
    </rPh>
    <rPh sb="4" eb="6">
      <t>チョウセイ</t>
    </rPh>
    <rPh sb="6" eb="8">
      <t>ヨウラン</t>
    </rPh>
    <rPh sb="9" eb="12">
      <t>ホウコクショ</t>
    </rPh>
    <rPh sb="28" eb="30">
      <t>インサツ</t>
    </rPh>
    <rPh sb="31" eb="33">
      <t>フウトウ</t>
    </rPh>
    <rPh sb="34" eb="36">
      <t>ズメン</t>
    </rPh>
    <rPh sb="36" eb="38">
      <t>アオヤ</t>
    </rPh>
    <phoneticPr fontId="2"/>
  </si>
  <si>
    <t>コンピュータ用フォーム等、偽造防止用紙印刷etc</t>
    <rPh sb="6" eb="7">
      <t>ヨウ</t>
    </rPh>
    <rPh sb="11" eb="12">
      <t>ナド</t>
    </rPh>
    <rPh sb="13" eb="15">
      <t>ギゾウ</t>
    </rPh>
    <rPh sb="15" eb="17">
      <t>ボウシ</t>
    </rPh>
    <rPh sb="17" eb="19">
      <t>ヨウシ</t>
    </rPh>
    <rPh sb="19" eb="21">
      <t>インサツ</t>
    </rPh>
    <phoneticPr fontId="2"/>
  </si>
  <si>
    <t>看板、パネル、標識、案内板etc</t>
    <rPh sb="0" eb="2">
      <t>カンバン</t>
    </rPh>
    <rPh sb="7" eb="9">
      <t>ヒョウシキ</t>
    </rPh>
    <rPh sb="10" eb="13">
      <t>アンナイバン</t>
    </rPh>
    <phoneticPr fontId="2"/>
  </si>
  <si>
    <t>種苗、樹木、肥料、園芸用品、生花、草花etc</t>
    <rPh sb="0" eb="1">
      <t>タネ</t>
    </rPh>
    <rPh sb="1" eb="2">
      <t>ナエ</t>
    </rPh>
    <rPh sb="3" eb="5">
      <t>ジュモク</t>
    </rPh>
    <rPh sb="6" eb="8">
      <t>ヒリョウ</t>
    </rPh>
    <rPh sb="9" eb="11">
      <t>エンゲイ</t>
    </rPh>
    <rPh sb="11" eb="13">
      <t>ヨウヒン</t>
    </rPh>
    <rPh sb="14" eb="15">
      <t>ナマ</t>
    </rPh>
    <rPh sb="15" eb="16">
      <t>ハナ</t>
    </rPh>
    <rPh sb="17" eb="19">
      <t>クサバナ</t>
    </rPh>
    <phoneticPr fontId="2"/>
  </si>
  <si>
    <t>セメント製品、凍結防止剤、アスファルト乳剤・合材、レミファルト、砕石・砂利・砂、コンクリート二次製品、木材、瓦、塗料、グレーチング、カラーコーン、バリケードetc</t>
    <rPh sb="4" eb="6">
      <t>セイヒン</t>
    </rPh>
    <rPh sb="7" eb="9">
      <t>トウケツ</t>
    </rPh>
    <rPh sb="9" eb="12">
      <t>ボウシザイ</t>
    </rPh>
    <rPh sb="19" eb="21">
      <t>ニュウザイ</t>
    </rPh>
    <rPh sb="22" eb="24">
      <t>ゴウザイ</t>
    </rPh>
    <rPh sb="32" eb="34">
      <t>サイセキ</t>
    </rPh>
    <rPh sb="35" eb="37">
      <t>ジャリ</t>
    </rPh>
    <rPh sb="38" eb="39">
      <t>スナ</t>
    </rPh>
    <rPh sb="46" eb="48">
      <t>ニジ</t>
    </rPh>
    <rPh sb="48" eb="50">
      <t>セイヒン</t>
    </rPh>
    <rPh sb="51" eb="53">
      <t>モクザイ</t>
    </rPh>
    <rPh sb="54" eb="55">
      <t>カワラ</t>
    </rPh>
    <rPh sb="56" eb="58">
      <t>トリョウ</t>
    </rPh>
    <phoneticPr fontId="2"/>
  </si>
  <si>
    <t>バルブ、鉄蓋、消火栓、鋳鉄管、ろ過材（ろ過砂、砂利、アンスラサイト、マンガン砂）</t>
    <rPh sb="4" eb="5">
      <t>テツ</t>
    </rPh>
    <rPh sb="5" eb="6">
      <t>フタ</t>
    </rPh>
    <rPh sb="7" eb="10">
      <t>ショウカセン</t>
    </rPh>
    <rPh sb="11" eb="13">
      <t>チュウテツ</t>
    </rPh>
    <rPh sb="13" eb="14">
      <t>カン</t>
    </rPh>
    <rPh sb="16" eb="17">
      <t>カ</t>
    </rPh>
    <rPh sb="17" eb="18">
      <t>ザイ</t>
    </rPh>
    <rPh sb="20" eb="21">
      <t>カ</t>
    </rPh>
    <rPh sb="21" eb="22">
      <t>スナ</t>
    </rPh>
    <rPh sb="23" eb="25">
      <t>ジャリ</t>
    </rPh>
    <rPh sb="38" eb="39">
      <t>スナ</t>
    </rPh>
    <phoneticPr fontId="2"/>
  </si>
  <si>
    <t>水道用メーター</t>
    <rPh sb="0" eb="3">
      <t>スイドウヨウ</t>
    </rPh>
    <phoneticPr fontId="2"/>
  </si>
  <si>
    <t>リース、レンタル専業（コンピュータ、事務機器、産業建設機器、日常用品、介護用品、医療機器）</t>
    <rPh sb="8" eb="10">
      <t>センギョウ</t>
    </rPh>
    <rPh sb="18" eb="20">
      <t>ジム</t>
    </rPh>
    <rPh sb="20" eb="22">
      <t>キキ</t>
    </rPh>
    <rPh sb="23" eb="25">
      <t>サンギョウ</t>
    </rPh>
    <rPh sb="25" eb="27">
      <t>ケンセツ</t>
    </rPh>
    <rPh sb="27" eb="29">
      <t>キキ</t>
    </rPh>
    <rPh sb="30" eb="32">
      <t>ニチジョウ</t>
    </rPh>
    <rPh sb="32" eb="34">
      <t>ヨウヒン</t>
    </rPh>
    <rPh sb="35" eb="37">
      <t>カイゴ</t>
    </rPh>
    <rPh sb="37" eb="39">
      <t>ヨウヒン</t>
    </rPh>
    <rPh sb="40" eb="42">
      <t>イリョウ</t>
    </rPh>
    <rPh sb="42" eb="44">
      <t>キキ</t>
    </rPh>
    <phoneticPr fontId="2"/>
  </si>
  <si>
    <t>役務</t>
    <rPh sb="0" eb="2">
      <t>エキム</t>
    </rPh>
    <phoneticPr fontId="5"/>
  </si>
  <si>
    <t>101</t>
  </si>
  <si>
    <t>運輸</t>
    <rPh sb="0" eb="2">
      <t>ウンユ</t>
    </rPh>
    <phoneticPr fontId="2"/>
  </si>
  <si>
    <t>102</t>
  </si>
  <si>
    <t>保守点検業務委託</t>
    <rPh sb="0" eb="2">
      <t>ホシュ</t>
    </rPh>
    <rPh sb="2" eb="4">
      <t>テンケン</t>
    </rPh>
    <rPh sb="4" eb="6">
      <t>ギョウム</t>
    </rPh>
    <rPh sb="6" eb="8">
      <t>イタク</t>
    </rPh>
    <phoneticPr fontId="2"/>
  </si>
  <si>
    <t>103</t>
  </si>
  <si>
    <t>分野別清掃委託</t>
    <rPh sb="0" eb="2">
      <t>ブンヤ</t>
    </rPh>
    <rPh sb="2" eb="3">
      <t>ベツ</t>
    </rPh>
    <rPh sb="3" eb="5">
      <t>セイソウ</t>
    </rPh>
    <rPh sb="5" eb="7">
      <t>イタク</t>
    </rPh>
    <phoneticPr fontId="2"/>
  </si>
  <si>
    <t>104</t>
  </si>
  <si>
    <t>廃棄物処理</t>
    <rPh sb="0" eb="3">
      <t>ハイキブツ</t>
    </rPh>
    <rPh sb="3" eb="5">
      <t>ショリ</t>
    </rPh>
    <phoneticPr fontId="2"/>
  </si>
  <si>
    <t>105</t>
  </si>
  <si>
    <t>警備等委託</t>
    <rPh sb="0" eb="3">
      <t>ケイビナド</t>
    </rPh>
    <rPh sb="3" eb="5">
      <t>イタク</t>
    </rPh>
    <phoneticPr fontId="2"/>
  </si>
  <si>
    <t>106</t>
  </si>
  <si>
    <t>企画・開発委託</t>
    <rPh sb="0" eb="2">
      <t>キカク</t>
    </rPh>
    <rPh sb="3" eb="5">
      <t>カイハツ</t>
    </rPh>
    <rPh sb="5" eb="7">
      <t>イタク</t>
    </rPh>
    <phoneticPr fontId="2"/>
  </si>
  <si>
    <t>107</t>
  </si>
  <si>
    <t>電算処理</t>
    <rPh sb="0" eb="2">
      <t>デンサン</t>
    </rPh>
    <rPh sb="2" eb="4">
      <t>ショリ</t>
    </rPh>
    <phoneticPr fontId="2"/>
  </si>
  <si>
    <t>108</t>
  </si>
  <si>
    <t>検査・調査委託</t>
    <rPh sb="0" eb="2">
      <t>ケンサ</t>
    </rPh>
    <rPh sb="3" eb="5">
      <t>チョウサ</t>
    </rPh>
    <rPh sb="5" eb="7">
      <t>イタク</t>
    </rPh>
    <phoneticPr fontId="2"/>
  </si>
  <si>
    <t>109</t>
  </si>
  <si>
    <t>専門技術</t>
    <rPh sb="0" eb="2">
      <t>センモン</t>
    </rPh>
    <rPh sb="2" eb="4">
      <t>ギジュツ</t>
    </rPh>
    <phoneticPr fontId="2"/>
  </si>
  <si>
    <t>110</t>
  </si>
  <si>
    <t>医療サービス委託</t>
    <rPh sb="0" eb="2">
      <t>イリョウ</t>
    </rPh>
    <rPh sb="6" eb="8">
      <t>イタク</t>
    </rPh>
    <phoneticPr fontId="2"/>
  </si>
  <si>
    <t>111</t>
  </si>
  <si>
    <t>役務委託</t>
    <rPh sb="0" eb="2">
      <t>エキム</t>
    </rPh>
    <rPh sb="2" eb="4">
      <t>イタク</t>
    </rPh>
    <phoneticPr fontId="2"/>
  </si>
  <si>
    <t>112</t>
  </si>
  <si>
    <t>植栽等管理委託</t>
    <rPh sb="0" eb="2">
      <t>ショクサイ</t>
    </rPh>
    <rPh sb="2" eb="3">
      <t>ナド</t>
    </rPh>
    <rPh sb="3" eb="5">
      <t>カンリ</t>
    </rPh>
    <rPh sb="5" eb="7">
      <t>イタク</t>
    </rPh>
    <phoneticPr fontId="2"/>
  </si>
  <si>
    <t>113</t>
  </si>
  <si>
    <t>旅行企画</t>
    <rPh sb="0" eb="2">
      <t>リョコウ</t>
    </rPh>
    <rPh sb="2" eb="4">
      <t>キカク</t>
    </rPh>
    <phoneticPr fontId="2"/>
  </si>
  <si>
    <t>114</t>
  </si>
  <si>
    <t>115</t>
  </si>
  <si>
    <t>小規模作業</t>
    <rPh sb="0" eb="3">
      <t>ショウキボ</t>
    </rPh>
    <rPh sb="3" eb="5">
      <t>サギョウ</t>
    </rPh>
    <phoneticPr fontId="2"/>
  </si>
  <si>
    <t>116</t>
  </si>
  <si>
    <t>その他の役務</t>
    <rPh sb="2" eb="3">
      <t>タ</t>
    </rPh>
    <rPh sb="4" eb="6">
      <t>エキム</t>
    </rPh>
    <phoneticPr fontId="2"/>
  </si>
  <si>
    <t>自動車運送、倉庫業、貸切バス、引越しetc</t>
    <rPh sb="0" eb="3">
      <t>ジドウシャ</t>
    </rPh>
    <rPh sb="3" eb="5">
      <t>ウンソウ</t>
    </rPh>
    <rPh sb="6" eb="8">
      <t>ソウコ</t>
    </rPh>
    <rPh sb="8" eb="9">
      <t>ギョウ</t>
    </rPh>
    <rPh sb="10" eb="12">
      <t>カシキリ</t>
    </rPh>
    <rPh sb="15" eb="17">
      <t>ヒッコ</t>
    </rPh>
    <phoneticPr fontId="2"/>
  </si>
  <si>
    <t>特殊建築物調査、電気設備管理、消防設備管理、電話施設管理、空調設備管理、音響設備管理、昇降機管理、舞台設備管理、浄化槽管理、機械設備管理、自動ドア管理、建物総合管理、コンピュータ保守点検、排水機場・ポンプ場保守点検、浄水場・上下水道施設管理、建築物環境衛生（空気環境・飲料水水質）、建築物貯水槽保守点検、公園遊具保守点検etc</t>
    <rPh sb="0" eb="2">
      <t>トクシュ</t>
    </rPh>
    <rPh sb="2" eb="5">
      <t>ケンチクブツ</t>
    </rPh>
    <rPh sb="5" eb="7">
      <t>チョウサ</t>
    </rPh>
    <rPh sb="8" eb="10">
      <t>デンキ</t>
    </rPh>
    <rPh sb="10" eb="12">
      <t>セツビ</t>
    </rPh>
    <rPh sb="12" eb="14">
      <t>カンリ</t>
    </rPh>
    <rPh sb="15" eb="17">
      <t>ショウボウ</t>
    </rPh>
    <rPh sb="17" eb="19">
      <t>セツビ</t>
    </rPh>
    <rPh sb="19" eb="21">
      <t>カンリ</t>
    </rPh>
    <rPh sb="22" eb="24">
      <t>デンワ</t>
    </rPh>
    <rPh sb="24" eb="26">
      <t>シセツ</t>
    </rPh>
    <rPh sb="26" eb="28">
      <t>カンリ</t>
    </rPh>
    <rPh sb="29" eb="31">
      <t>クウチョウ</t>
    </rPh>
    <rPh sb="31" eb="33">
      <t>セツビ</t>
    </rPh>
    <rPh sb="33" eb="35">
      <t>カンリ</t>
    </rPh>
    <rPh sb="36" eb="38">
      <t>オンキョウ</t>
    </rPh>
    <rPh sb="38" eb="40">
      <t>セツビ</t>
    </rPh>
    <rPh sb="40" eb="42">
      <t>カンリ</t>
    </rPh>
    <rPh sb="43" eb="46">
      <t>ショウコウキ</t>
    </rPh>
    <rPh sb="46" eb="48">
      <t>カンリ</t>
    </rPh>
    <phoneticPr fontId="2"/>
  </si>
  <si>
    <t>浄化槽清掃、受水槽清掃、プール清掃、建物清掃、道路清掃、側溝清掃（高圧洗浄）etc</t>
    <rPh sb="0" eb="3">
      <t>ジョウカソウ</t>
    </rPh>
    <rPh sb="3" eb="5">
      <t>セイソウ</t>
    </rPh>
    <rPh sb="6" eb="9">
      <t>ジュスイソウ</t>
    </rPh>
    <rPh sb="9" eb="11">
      <t>セイソウ</t>
    </rPh>
    <rPh sb="15" eb="17">
      <t>セイソウ</t>
    </rPh>
    <rPh sb="18" eb="20">
      <t>タテモノ</t>
    </rPh>
    <rPh sb="20" eb="22">
      <t>セイソウ</t>
    </rPh>
    <rPh sb="23" eb="25">
      <t>ドウロ</t>
    </rPh>
    <rPh sb="25" eb="27">
      <t>セイソウ</t>
    </rPh>
    <rPh sb="28" eb="30">
      <t>ソッコウ</t>
    </rPh>
    <rPh sb="30" eb="32">
      <t>セイソウ</t>
    </rPh>
    <rPh sb="33" eb="35">
      <t>コウアツ</t>
    </rPh>
    <rPh sb="35" eb="37">
      <t>センジョウ</t>
    </rPh>
    <phoneticPr fontId="2"/>
  </si>
  <si>
    <t>産業廃棄物処理、廃棄物収集・運搬etc</t>
    <rPh sb="0" eb="2">
      <t>サンギョウ</t>
    </rPh>
    <rPh sb="2" eb="5">
      <t>ハイキブツ</t>
    </rPh>
    <rPh sb="5" eb="7">
      <t>ショリ</t>
    </rPh>
    <rPh sb="8" eb="11">
      <t>ハイキブツ</t>
    </rPh>
    <rPh sb="11" eb="13">
      <t>シュウシュウ</t>
    </rPh>
    <rPh sb="14" eb="16">
      <t>ウンパン</t>
    </rPh>
    <phoneticPr fontId="2"/>
  </si>
  <si>
    <t>警備員派遣、機械警備委託、宿直業務委託、常駐警備etc</t>
    <rPh sb="0" eb="3">
      <t>ケイビイン</t>
    </rPh>
    <rPh sb="3" eb="5">
      <t>ハケン</t>
    </rPh>
    <rPh sb="6" eb="8">
      <t>キカイ</t>
    </rPh>
    <rPh sb="8" eb="10">
      <t>ケイビ</t>
    </rPh>
    <rPh sb="10" eb="12">
      <t>イタク</t>
    </rPh>
    <rPh sb="13" eb="15">
      <t>シュクチョク</t>
    </rPh>
    <rPh sb="15" eb="17">
      <t>ギョウム</t>
    </rPh>
    <rPh sb="17" eb="19">
      <t>イタク</t>
    </rPh>
    <rPh sb="20" eb="22">
      <t>ジョウチュウ</t>
    </rPh>
    <rPh sb="22" eb="24">
      <t>ケイビ</t>
    </rPh>
    <phoneticPr fontId="2"/>
  </si>
  <si>
    <t>展示催物企画、ビデオ映画スライド製作、放送、会場設営、映画上映、宣伝全般etc</t>
    <rPh sb="0" eb="2">
      <t>テンジ</t>
    </rPh>
    <rPh sb="2" eb="4">
      <t>モヨオシモノ</t>
    </rPh>
    <rPh sb="4" eb="6">
      <t>キカク</t>
    </rPh>
    <rPh sb="10" eb="12">
      <t>エイガ</t>
    </rPh>
    <rPh sb="16" eb="18">
      <t>セイサク</t>
    </rPh>
    <rPh sb="19" eb="21">
      <t>ホウソウ</t>
    </rPh>
    <rPh sb="22" eb="24">
      <t>カイジョウ</t>
    </rPh>
    <rPh sb="24" eb="26">
      <t>セツエイ</t>
    </rPh>
    <rPh sb="27" eb="29">
      <t>エイガ</t>
    </rPh>
    <rPh sb="29" eb="31">
      <t>ジョウエイ</t>
    </rPh>
    <rPh sb="32" eb="34">
      <t>センデン</t>
    </rPh>
    <rPh sb="34" eb="36">
      <t>ゼンパン</t>
    </rPh>
    <phoneticPr fontId="2"/>
  </si>
  <si>
    <t>ソフト開発、電算処理、パンチ入力etc</t>
    <rPh sb="3" eb="5">
      <t>カイハツ</t>
    </rPh>
    <rPh sb="6" eb="8">
      <t>デンサン</t>
    </rPh>
    <rPh sb="8" eb="10">
      <t>ショリ</t>
    </rPh>
    <rPh sb="14" eb="16">
      <t>ニュウリョク</t>
    </rPh>
    <phoneticPr fontId="2"/>
  </si>
  <si>
    <t>環境アセスメント、計量証明（水質濃度、騒音、振動等）、漏水調査、調査・アンケート・分析、計画策定（総合計画等）、遺跡発掘作業、埋蔵物調査etc</t>
    <rPh sb="0" eb="2">
      <t>カンキョウ</t>
    </rPh>
    <rPh sb="9" eb="11">
      <t>ケイリョウ</t>
    </rPh>
    <rPh sb="11" eb="13">
      <t>ショウメイ</t>
    </rPh>
    <rPh sb="14" eb="16">
      <t>スイシツ</t>
    </rPh>
    <rPh sb="16" eb="18">
      <t>ノウド</t>
    </rPh>
    <rPh sb="19" eb="21">
      <t>ソウオン</t>
    </rPh>
    <rPh sb="22" eb="25">
      <t>シンドウナド</t>
    </rPh>
    <rPh sb="27" eb="29">
      <t>ロウスイ</t>
    </rPh>
    <rPh sb="29" eb="31">
      <t>チョウサ</t>
    </rPh>
    <rPh sb="32" eb="34">
      <t>チョウサ</t>
    </rPh>
    <rPh sb="41" eb="43">
      <t>ブンセキ</t>
    </rPh>
    <rPh sb="44" eb="46">
      <t>ケイカク</t>
    </rPh>
    <rPh sb="46" eb="48">
      <t>サクテイ</t>
    </rPh>
    <rPh sb="49" eb="51">
      <t>ソウゴウ</t>
    </rPh>
    <rPh sb="51" eb="53">
      <t>ケイカク</t>
    </rPh>
    <rPh sb="53" eb="54">
      <t>ナド</t>
    </rPh>
    <rPh sb="56" eb="58">
      <t>イセキ</t>
    </rPh>
    <rPh sb="58" eb="60">
      <t>ハックツ</t>
    </rPh>
    <rPh sb="60" eb="62">
      <t>サギョウ</t>
    </rPh>
    <rPh sb="63" eb="65">
      <t>マイゾウ</t>
    </rPh>
    <rPh sb="65" eb="66">
      <t>ブツ</t>
    </rPh>
    <rPh sb="66" eb="68">
      <t>チョウサ</t>
    </rPh>
    <phoneticPr fontId="2"/>
  </si>
  <si>
    <t>航空写真撮影、遺跡航空写真撮影、下水管渠調査・清掃、会議録作成・速記・翻訳etc</t>
    <rPh sb="0" eb="2">
      <t>コウクウ</t>
    </rPh>
    <rPh sb="2" eb="4">
      <t>シャシン</t>
    </rPh>
    <rPh sb="4" eb="6">
      <t>サツエイ</t>
    </rPh>
    <rPh sb="7" eb="9">
      <t>イセキ</t>
    </rPh>
    <rPh sb="9" eb="11">
      <t>コウクウ</t>
    </rPh>
    <rPh sb="11" eb="13">
      <t>シャシン</t>
    </rPh>
    <rPh sb="13" eb="15">
      <t>サツエイ</t>
    </rPh>
    <rPh sb="16" eb="18">
      <t>ゲスイ</t>
    </rPh>
    <rPh sb="18" eb="20">
      <t>カンキョ</t>
    </rPh>
    <rPh sb="20" eb="22">
      <t>チョウサ</t>
    </rPh>
    <rPh sb="23" eb="25">
      <t>セイソウ</t>
    </rPh>
    <rPh sb="26" eb="29">
      <t>カイギロク</t>
    </rPh>
    <rPh sb="29" eb="31">
      <t>サクセイ</t>
    </rPh>
    <rPh sb="32" eb="34">
      <t>ソッキ</t>
    </rPh>
    <rPh sb="35" eb="37">
      <t>ホンヤク</t>
    </rPh>
    <phoneticPr fontId="2"/>
  </si>
  <si>
    <t>がん検診、血液検査、予防接種、検尿、検便、Ｂ型肝炎検査、定期健康診断、心電図検査、機能訓練、レセプト点検etc</t>
    <rPh sb="2" eb="4">
      <t>ケンシン</t>
    </rPh>
    <rPh sb="5" eb="7">
      <t>ケツエキ</t>
    </rPh>
    <rPh sb="7" eb="9">
      <t>ケンサ</t>
    </rPh>
    <rPh sb="10" eb="12">
      <t>ヨボウ</t>
    </rPh>
    <rPh sb="12" eb="14">
      <t>セッシュ</t>
    </rPh>
    <rPh sb="15" eb="17">
      <t>ケンニョウ</t>
    </rPh>
    <rPh sb="18" eb="20">
      <t>ケンベン</t>
    </rPh>
    <rPh sb="22" eb="23">
      <t>ガタ</t>
    </rPh>
    <rPh sb="23" eb="25">
      <t>カンエン</t>
    </rPh>
    <rPh sb="25" eb="27">
      <t>ケンサ</t>
    </rPh>
    <rPh sb="28" eb="30">
      <t>テイキ</t>
    </rPh>
    <rPh sb="30" eb="32">
      <t>ケンコウ</t>
    </rPh>
    <rPh sb="32" eb="34">
      <t>シンダン</t>
    </rPh>
    <rPh sb="35" eb="38">
      <t>シンデンズ</t>
    </rPh>
    <rPh sb="38" eb="40">
      <t>ケンサ</t>
    </rPh>
    <rPh sb="41" eb="43">
      <t>キノウ</t>
    </rPh>
    <rPh sb="43" eb="45">
      <t>クンレン</t>
    </rPh>
    <rPh sb="50" eb="52">
      <t>テンケン</t>
    </rPh>
    <phoneticPr fontId="2"/>
  </si>
  <si>
    <t>人材派遣、ホームページ制作etc</t>
    <rPh sb="0" eb="2">
      <t>ジンザイ</t>
    </rPh>
    <rPh sb="2" eb="4">
      <t>ハケン</t>
    </rPh>
    <rPh sb="11" eb="13">
      <t>セイサク</t>
    </rPh>
    <phoneticPr fontId="2"/>
  </si>
  <si>
    <t>庭園管理、害虫駆除・薬剤散布etc</t>
    <rPh sb="0" eb="2">
      <t>テイエン</t>
    </rPh>
    <rPh sb="2" eb="4">
      <t>カンリ</t>
    </rPh>
    <rPh sb="5" eb="7">
      <t>ガイチュウ</t>
    </rPh>
    <rPh sb="7" eb="9">
      <t>クジョ</t>
    </rPh>
    <rPh sb="10" eb="12">
      <t>ヤクザイ</t>
    </rPh>
    <rPh sb="12" eb="14">
      <t>サンプ</t>
    </rPh>
    <phoneticPr fontId="2"/>
  </si>
  <si>
    <t>旅行企画etc</t>
    <rPh sb="0" eb="2">
      <t>リョコウ</t>
    </rPh>
    <rPh sb="2" eb="4">
      <t>キカク</t>
    </rPh>
    <phoneticPr fontId="2"/>
  </si>
  <si>
    <t>除草、剪定、建物修繕、電気器具修繕etc</t>
    <rPh sb="0" eb="2">
      <t>ジョソウ</t>
    </rPh>
    <rPh sb="3" eb="5">
      <t>センテイ</t>
    </rPh>
    <rPh sb="6" eb="8">
      <t>タテモノ</t>
    </rPh>
    <rPh sb="8" eb="10">
      <t>シュウゼン</t>
    </rPh>
    <rPh sb="11" eb="13">
      <t>デンキ</t>
    </rPh>
    <rPh sb="13" eb="15">
      <t>キグ</t>
    </rPh>
    <rPh sb="15" eb="17">
      <t>シュウゼン</t>
    </rPh>
    <phoneticPr fontId="2"/>
  </si>
  <si>
    <t>登録項目</t>
    <rPh sb="0" eb="2">
      <t>トウロク</t>
    </rPh>
    <rPh sb="2" eb="4">
      <t>コウモク</t>
    </rPh>
    <phoneticPr fontId="5"/>
  </si>
  <si>
    <t>主な取扱い品目</t>
    <phoneticPr fontId="5"/>
  </si>
  <si>
    <t>デパート、スーパー、コンビニエンスストア、ディスカントストア、ホームセンターetc</t>
    <phoneticPr fontId="2"/>
  </si>
  <si>
    <t>クリーニングetc</t>
    <phoneticPr fontId="2"/>
  </si>
  <si>
    <t>クリーニング</t>
    <phoneticPr fontId="2"/>
  </si>
  <si>
    <t>26_笠置町</t>
  </si>
  <si>
    <t xml:space="preserve">例)株式会社鈴木組　関西営業所
正式名称で入力してください。支店・営業所名は、１文字空けて入力してください。
</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</si>
  <si>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 xml:space="preserve">例)カブシキガイシャスズキグミ　カンサイエイギョウショ
正式名称を全角カタカナで入力してください。支店・営業所名は、１文字空けて入力してください。
</t>
    <phoneticPr fontId="5"/>
  </si>
  <si>
    <t>本社（店）と異なる場合のみ、「-（ハイフン）」を使わず7桁の数字で入力してください。</t>
    <rPh sb="6" eb="7">
      <t>コト</t>
    </rPh>
    <rPh sb="9" eb="11">
      <t>バアイ</t>
    </rPh>
    <phoneticPr fontId="5"/>
  </si>
  <si>
    <t>例)1000001　「-（ハイフン）」を使わず7桁の数字で入力してください。</t>
  </si>
  <si>
    <t>常勤職員の人数</t>
    <rPh sb="0" eb="2">
      <t>ジョウキン</t>
    </rPh>
    <rPh sb="2" eb="4">
      <t>ショクイン</t>
    </rPh>
    <rPh sb="5" eb="7">
      <t>ニンズウ</t>
    </rPh>
    <phoneticPr fontId="6"/>
  </si>
  <si>
    <t>上記品目に含まれない物品（物品の名称を具体的に記入してください。）</t>
    <rPh sb="0" eb="2">
      <t>ジョウキ</t>
    </rPh>
    <rPh sb="2" eb="4">
      <t>ヒンモク</t>
    </rPh>
    <rPh sb="5" eb="6">
      <t>フク</t>
    </rPh>
    <rPh sb="10" eb="12">
      <t>ブッピン</t>
    </rPh>
    <rPh sb="13" eb="15">
      <t>ブッピン</t>
    </rPh>
    <rPh sb="16" eb="18">
      <t>メイショウ</t>
    </rPh>
    <rPh sb="19" eb="22">
      <t>グタイテキ</t>
    </rPh>
    <rPh sb="23" eb="25">
      <t>キニュウ</t>
    </rPh>
    <phoneticPr fontId="2"/>
  </si>
  <si>
    <t>上記に含まれない役務提供（役務の名称を具体的に記入してください。）</t>
    <rPh sb="0" eb="2">
      <t>ジョウキ</t>
    </rPh>
    <rPh sb="3" eb="4">
      <t>フク</t>
    </rPh>
    <rPh sb="8" eb="10">
      <t>エキム</t>
    </rPh>
    <rPh sb="10" eb="12">
      <t>テイキョウ</t>
    </rPh>
    <rPh sb="13" eb="15">
      <t>エキム</t>
    </rPh>
    <rPh sb="16" eb="18">
      <t>メイショウ</t>
    </rPh>
    <rPh sb="19" eb="22">
      <t>グタイテキ</t>
    </rPh>
    <rPh sb="23" eb="25">
      <t>キニュウ</t>
    </rPh>
    <phoneticPr fontId="2"/>
  </si>
  <si>
    <t>資格を希望する場合、希望欄にリストから「○」を選択し、主な取扱い品目を入力してください。複数選択可。</t>
    <rPh sb="0" eb="2">
      <t>シカク</t>
    </rPh>
    <rPh sb="3" eb="5">
      <t>キボウ</t>
    </rPh>
    <rPh sb="7" eb="9">
      <t>バアイ</t>
    </rPh>
    <rPh sb="10" eb="12">
      <t>キボウ</t>
    </rPh>
    <rPh sb="12" eb="13">
      <t>ラン</t>
    </rPh>
    <rPh sb="23" eb="25">
      <t>センタク</t>
    </rPh>
    <rPh sb="27" eb="28">
      <t>オモ</t>
    </rPh>
    <rPh sb="29" eb="31">
      <t>トリアツカ</t>
    </rPh>
    <rPh sb="32" eb="34">
      <t>ヒンモク</t>
    </rPh>
    <rPh sb="35" eb="37">
      <t>ニュウリョク</t>
    </rPh>
    <rPh sb="44" eb="46">
      <t>フクスウ</t>
    </rPh>
    <rPh sb="46" eb="48">
      <t>センタク</t>
    </rPh>
    <rPh sb="48" eb="49">
      <t>カ</t>
    </rPh>
    <phoneticPr fontId="6"/>
  </si>
  <si>
    <t>@を含む半角文字で入力してください。</t>
    <phoneticPr fontId="5"/>
  </si>
  <si>
    <t>本社（店）と異なる場合のみ、@を含む半角文字で入力してください。</t>
  </si>
  <si>
    <t>令和7・8年度において、笠置町で行われる物品・役務の提供に係る入札に参加する資格の審査を申請します。</t>
    <rPh sb="12" eb="14">
      <t>カサギ</t>
    </rPh>
    <rPh sb="14" eb="15">
      <t>チョウ</t>
    </rPh>
    <rPh sb="16" eb="17">
      <t>オコナ</t>
    </rPh>
    <rPh sb="20" eb="22">
      <t>ブッピン</t>
    </rPh>
    <rPh sb="23" eb="25">
      <t>エキム</t>
    </rPh>
    <rPh sb="26" eb="28">
      <t>テイキョウ</t>
    </rPh>
    <rPh sb="29" eb="30">
      <t>カカワ</t>
    </rPh>
    <rPh sb="31" eb="33">
      <t>ニュウサツ</t>
    </rPh>
    <rPh sb="34" eb="36">
      <t>サンカ</t>
    </rPh>
    <rPh sb="38" eb="40">
      <t>シカク</t>
    </rPh>
    <rPh sb="41" eb="43">
      <t>シンサ</t>
    </rPh>
    <rPh sb="44" eb="46">
      <t>シンセイ</t>
    </rPh>
    <phoneticPr fontId="5"/>
  </si>
  <si>
    <t>例)2024/4/1、R6/4/1</t>
    <phoneticPr fontId="5"/>
  </si>
  <si>
    <t>例)2024/4/1</t>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</si>
  <si>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</si>
  <si>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事業協同組合、企業組合、協業組合等で官公需適格組合証明を受けている場合は番号を入力してください。</t>
    <phoneticPr fontId="5"/>
  </si>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</sst>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
    <numFmt numFmtId="186" formatCode="00000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b/>
      <sz val="1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56">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style="thin">
        <color indexed="64"/>
      </left>
      <right style="hair">
        <color auto="1"/>
      </right>
      <top style="hair">
        <color auto="1"/>
      </top>
      <bottom style="hair">
        <color auto="1"/>
      </bottom>
      <diagonal/>
    </border>
    <border>
      <left/>
      <right style="hair">
        <color auto="1"/>
      </right>
      <top style="thin">
        <color indexed="64"/>
      </top>
      <bottom style="hair">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auto="1"/>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auto="1"/>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53">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43" xfId="0" applyNumberFormat="1" applyFont="1" applyFill="1" applyBorder="1" applyAlignment="1" applyProtection="1">
      <alignment horizontal="left" vertical="center"/>
      <protection locked="0"/>
    </xf>
    <xf numFmtId="49" fontId="19" fillId="2" borderId="12" xfId="2" applyNumberFormat="1" applyFont="1" applyFill="1" applyBorder="1" applyAlignment="1" applyProtection="1">
      <alignment horizontal="center" vertical="center"/>
      <protection locked="0"/>
    </xf>
    <xf numFmtId="0" fontId="19" fillId="2" borderId="31" xfId="2" applyFont="1" applyFill="1" applyBorder="1" applyAlignment="1" applyProtection="1">
      <alignment horizontal="center" vertical="center"/>
      <protection locked="0"/>
    </xf>
    <xf numFmtId="49" fontId="19" fillId="2" borderId="35" xfId="2" applyNumberFormat="1" applyFont="1" applyFill="1" applyBorder="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49" fontId="19" fillId="2" borderId="22" xfId="2" applyNumberFormat="1" applyFont="1" applyFill="1" applyBorder="1" applyAlignment="1" applyProtection="1">
      <alignment horizontal="center" vertical="center"/>
      <protection locked="0"/>
    </xf>
    <xf numFmtId="0" fontId="19" fillId="2" borderId="38" xfId="2" applyFont="1" applyFill="1" applyBorder="1" applyAlignment="1" applyProtection="1">
      <alignment horizontal="center" vertical="center"/>
      <protection locked="0"/>
    </xf>
    <xf numFmtId="49" fontId="19" fillId="2" borderId="5" xfId="0" applyNumberFormat="1" applyFont="1" applyFill="1" applyBorder="1" applyAlignment="1" applyProtection="1">
      <alignment horizontal="left" vertical="center" wrapText="1"/>
      <protection locked="0"/>
    </xf>
    <xf numFmtId="0" fontId="19" fillId="2" borderId="6" xfId="0" applyFont="1" applyFill="1" applyBorder="1" applyAlignment="1" applyProtection="1">
      <alignment horizontal="left" vertical="center" wrapText="1"/>
      <protection locked="0"/>
    </xf>
    <xf numFmtId="0" fontId="19" fillId="2" borderId="7" xfId="0" applyFont="1" applyFill="1" applyBorder="1" applyAlignment="1" applyProtection="1">
      <alignment horizontal="left" vertical="center" wrapText="1"/>
      <protection locked="0"/>
    </xf>
    <xf numFmtId="49" fontId="19" fillId="2" borderId="30" xfId="0" applyNumberFormat="1" applyFont="1" applyFill="1" applyBorder="1" applyAlignment="1" applyProtection="1">
      <alignment horizontal="left" vertical="center" wrapText="1"/>
      <protection locked="0"/>
    </xf>
    <xf numFmtId="0" fontId="19" fillId="2" borderId="3" xfId="0" applyFont="1" applyFill="1" applyBorder="1" applyAlignment="1" applyProtection="1">
      <alignment horizontal="left" vertical="center" wrapText="1"/>
      <protection locked="0"/>
    </xf>
    <xf numFmtId="0" fontId="19" fillId="2" borderId="4" xfId="0" applyFont="1" applyFill="1" applyBorder="1" applyAlignment="1" applyProtection="1">
      <alignment horizontal="left" vertical="center" wrapText="1"/>
      <protection locked="0"/>
    </xf>
    <xf numFmtId="38" fontId="19" fillId="2" borderId="12" xfId="1"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38" fontId="19" fillId="2" borderId="32"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78" fontId="19" fillId="2" borderId="28" xfId="1" applyNumberFormat="1" applyFont="1" applyFill="1" applyBorder="1" applyAlignment="1" applyProtection="1">
      <alignment horizontal="right" vertical="center"/>
      <protection locked="0"/>
    </xf>
    <xf numFmtId="38" fontId="19" fillId="2" borderId="22"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38" fontId="19" fillId="2" borderId="20" xfId="1" applyNumberFormat="1" applyFont="1" applyFill="1" applyBorder="1" applyAlignment="1" applyProtection="1">
      <alignment horizontal="right" vertical="center"/>
      <protection locked="0"/>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14" fontId="19" fillId="2" borderId="22"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5"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178" fontId="19" fillId="2" borderId="1" xfId="1" applyNumberFormat="1" applyFont="1" applyFill="1" applyBorder="1" applyAlignment="1" applyProtection="1">
      <alignment horizontal="right" vertical="center"/>
      <protection locked="0"/>
    </xf>
    <xf numFmtId="178" fontId="19" fillId="2" borderId="45" xfId="1" applyNumberFormat="1" applyFont="1" applyFill="1" applyBorder="1" applyAlignment="1" applyProtection="1">
      <alignment horizontal="right" vertical="center"/>
      <protection locked="0"/>
    </xf>
    <xf numFmtId="38" fontId="19" fillId="2" borderId="0" xfId="0" applyNumberFormat="1" applyFont="1" applyFill="1" applyAlignment="1" applyProtection="1">
      <alignment horizontal="right" vertical="center"/>
      <protection locked="0"/>
    </xf>
    <xf numFmtId="14"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38" fontId="19" fillId="2" borderId="0" xfId="0" applyNumberFormat="1" applyFont="1" applyFill="1" applyAlignment="1" applyProtection="1">
      <alignment horizontal="left" vertical="center"/>
      <protection locked="0"/>
    </xf>
    <xf numFmtId="38" fontId="19" fillId="2" borderId="35"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1" xfId="1" applyNumberFormat="1" applyFont="1" applyFill="1" applyBorder="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182" fontId="19" fillId="2" borderId="0" xfId="0" applyNumberFormat="1" applyFont="1" applyFill="1" applyAlignment="1" applyProtection="1">
      <alignment horizontal="left"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49" fontId="19" fillId="2" borderId="12"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186"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178" fontId="19" fillId="2" borderId="0" xfId="0" applyNumberFormat="1" applyFont="1" applyFill="1" applyAlignment="1" applyProtection="1">
      <alignment horizontal="left" vertical="center"/>
      <protection locked="0"/>
    </xf>
    <xf numFmtId="49" fontId="19" fillId="2" borderId="33" xfId="2" applyNumberFormat="1" applyFont="1" applyFill="1" applyBorder="1" applyAlignment="1" applyProtection="1">
      <alignment horizontal="center" vertical="center"/>
      <protection locked="0"/>
    </xf>
    <xf numFmtId="49" fontId="19" fillId="2" borderId="29" xfId="2" applyNumberFormat="1" applyFont="1" applyFill="1" applyBorder="1" applyAlignment="1" applyProtection="1">
      <alignment horizontal="center" vertical="center"/>
      <protection locked="0"/>
    </xf>
    <xf numFmtId="49" fontId="19" fillId="2" borderId="34" xfId="2" applyNumberFormat="1" applyFont="1" applyFill="1" applyBorder="1" applyAlignment="1" applyProtection="1">
      <alignment horizontal="center" vertical="center"/>
      <protection locked="0"/>
    </xf>
    <xf numFmtId="49" fontId="19" fillId="2" borderId="17"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38" fontId="19" fillId="2" borderId="12"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49" fontId="19" fillId="2" borderId="35"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38" fontId="19" fillId="2" borderId="35"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14" fontId="19" fillId="2" borderId="30"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38" fontId="19" fillId="2" borderId="44"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38" fontId="19" fillId="2" borderId="45" xfId="1" applyNumberFormat="1" applyFont="1" applyFill="1" applyBorder="1" applyAlignment="1" applyProtection="1">
      <alignment horizontal="right" vertical="center"/>
      <protection locked="0"/>
    </xf>
    <xf numFmtId="49" fontId="19" fillId="2" borderId="8" xfId="0" applyNumberFormat="1"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wrapText="1"/>
      <protection locked="0"/>
    </xf>
    <xf numFmtId="0" fontId="19" fillId="2" borderId="11" xfId="0" applyFont="1" applyFill="1" applyBorder="1" applyAlignment="1" applyProtection="1">
      <alignment horizontal="left" vertical="center" wrapText="1"/>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183" fontId="4" fillId="0" borderId="0" xfId="1" applyNumberFormat="1" applyFont="1" applyProtection="1">
      <alignment vertical="center"/>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0" fontId="17" fillId="0" borderId="0" xfId="0" applyFont="1" applyAlignment="1" applyProtection="1">
      <alignmen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0" xfId="1" applyFont="1" applyAlignment="1" applyProtection="1">
      <alignment horizontal="left" vertical="center"/>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180" fontId="4" fillId="0" borderId="21" xfId="0" applyNumberFormat="1" applyFont="1" applyBorder="1" applyProtection="1">
      <alignment vertical="center"/>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38" fontId="4" fillId="0" borderId="36"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18" fillId="0" borderId="21" xfId="0" applyFont="1" applyBorder="1" applyProtection="1">
      <alignment vertical="center"/>
    </xf>
    <xf numFmtId="0" fontId="4" fillId="0" borderId="33"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4" xfId="0" applyFont="1" applyBorder="1" applyAlignment="1" applyProtection="1">
      <alignment horizontal="left" vertical="center"/>
    </xf>
    <xf numFmtId="0" fontId="18" fillId="0" borderId="7" xfId="0" applyFont="1" applyBorder="1" applyProtection="1">
      <alignment vertical="center"/>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0" fontId="18" fillId="0" borderId="14" xfId="0" applyFont="1" applyBorder="1" applyProtection="1">
      <alignment vertical="center"/>
    </xf>
    <xf numFmtId="0" fontId="4" fillId="0" borderId="0" xfId="0" applyFont="1" applyAlignment="1" applyProtection="1">
      <alignment horizontal="left" vertical="top"/>
    </xf>
    <xf numFmtId="182"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38" fontId="4" fillId="0" borderId="12" xfId="1" applyNumberFormat="1" applyFont="1" applyBorder="1" applyAlignment="1" applyProtection="1">
      <alignment horizontal="right" vertical="center"/>
    </xf>
    <xf numFmtId="182" fontId="4" fillId="0" borderId="6" xfId="1" applyNumberFormat="1" applyFont="1" applyBorder="1" applyAlignment="1" applyProtection="1">
      <alignment horizontal="right" vertical="center"/>
    </xf>
    <xf numFmtId="182" fontId="4" fillId="0" borderId="7" xfId="1" applyNumberFormat="1" applyFont="1" applyBorder="1" applyAlignment="1" applyProtection="1">
      <alignment horizontal="right" vertical="center"/>
    </xf>
    <xf numFmtId="178" fontId="19" fillId="0" borderId="35"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7" fillId="0" borderId="0" xfId="0" applyFont="1" applyAlignment="1" applyProtection="1">
      <alignment horizontal="left" vertical="top" wrapText="1"/>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12"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2" xfId="2" applyFont="1" applyBorder="1" applyProtection="1">
      <alignment vertical="center"/>
    </xf>
    <xf numFmtId="0" fontId="4" fillId="0" borderId="27" xfId="2" applyFont="1" applyBorder="1" applyProtection="1">
      <alignment vertical="center"/>
    </xf>
    <xf numFmtId="0" fontId="4" fillId="0" borderId="28" xfId="2"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180" fontId="4" fillId="0" borderId="26" xfId="0" applyNumberFormat="1" applyFont="1" applyBorder="1" applyProtection="1">
      <alignment vertical="center"/>
    </xf>
    <xf numFmtId="38" fontId="4" fillId="0" borderId="24" xfId="1" applyNumberFormat="1" applyFont="1" applyBorder="1" applyAlignment="1" applyProtection="1">
      <alignment horizontal="right" vertical="center"/>
    </xf>
    <xf numFmtId="178" fontId="4" fillId="0" borderId="25" xfId="1" applyNumberFormat="1" applyFont="1" applyBorder="1" applyAlignment="1" applyProtection="1">
      <alignment horizontal="right" vertical="center"/>
    </xf>
    <xf numFmtId="178" fontId="4" fillId="0" borderId="26" xfId="1" applyNumberFormat="1" applyFont="1" applyBorder="1" applyAlignment="1" applyProtection="1">
      <alignment horizontal="right" vertical="center"/>
    </xf>
    <xf numFmtId="178" fontId="4" fillId="0" borderId="15"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33" xfId="1" applyNumberFormat="1" applyFont="1" applyBorder="1" applyAlignment="1" applyProtection="1">
      <alignment horizontal="left" vertical="center"/>
    </xf>
    <xf numFmtId="178" fontId="4" fillId="0" borderId="29" xfId="1" applyNumberFormat="1" applyFont="1" applyBorder="1" applyAlignment="1" applyProtection="1">
      <alignment horizontal="left" vertical="center"/>
    </xf>
    <xf numFmtId="178" fontId="4" fillId="0" borderId="34" xfId="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78" fontId="4" fillId="0" borderId="26" xfId="1" quotePrefix="1" applyNumberFormat="1" applyFont="1" applyBorder="1" applyAlignment="1" applyProtection="1">
      <alignment horizontal="left" vertical="center"/>
    </xf>
    <xf numFmtId="185" fontId="4" fillId="0" borderId="24" xfId="1" applyNumberFormat="1" applyFont="1" applyBorder="1" applyAlignment="1" applyProtection="1">
      <alignment horizontal="right" vertical="center"/>
    </xf>
    <xf numFmtId="184" fontId="4" fillId="0" borderId="25" xfId="1" applyNumberFormat="1" applyFont="1" applyBorder="1" applyAlignment="1" applyProtection="1">
      <alignment horizontal="right" vertical="center"/>
    </xf>
    <xf numFmtId="184" fontId="4" fillId="0" borderId="26" xfId="1" applyNumberFormat="1" applyFont="1" applyBorder="1" applyAlignment="1" applyProtection="1">
      <alignment horizontal="right" vertical="center"/>
    </xf>
    <xf numFmtId="0" fontId="13" fillId="0" borderId="14" xfId="0" applyFont="1" applyBorder="1" applyAlignment="1" applyProtection="1">
      <alignment vertical="top"/>
    </xf>
    <xf numFmtId="0" fontId="17" fillId="0" borderId="13" xfId="0" applyFont="1" applyBorder="1" applyAlignment="1" applyProtection="1">
      <alignment horizontal="left" vertical="center" wrapText="1"/>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8" fontId="4" fillId="0" borderId="23" xfId="1" applyNumberFormat="1" applyFont="1" applyBorder="1" applyProtection="1">
      <alignment vertical="center"/>
    </xf>
    <xf numFmtId="178" fontId="4" fillId="0" borderId="4" xfId="1" applyNumberFormat="1" applyFont="1" applyBorder="1" applyProtection="1">
      <alignment vertical="center"/>
    </xf>
    <xf numFmtId="178" fontId="4" fillId="0" borderId="18" xfId="1" applyNumberFormat="1" applyFont="1" applyBorder="1" applyProtection="1">
      <alignment vertical="center"/>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8" fontId="4" fillId="0" borderId="13" xfId="1" applyNumberFormat="1" applyFont="1" applyBorder="1" applyProtection="1">
      <alignment vertical="center"/>
    </xf>
    <xf numFmtId="178" fontId="4" fillId="0" borderId="34" xfId="1" applyNumberFormat="1" applyFont="1" applyBorder="1" applyProtection="1">
      <alignment vertical="center"/>
    </xf>
    <xf numFmtId="14" fontId="4" fillId="0" borderId="0" xfId="1" applyNumberFormat="1" applyFont="1" applyProtection="1">
      <alignment vertical="center"/>
    </xf>
    <xf numFmtId="178" fontId="4" fillId="0" borderId="11" xfId="1" applyNumberFormat="1" applyFont="1" applyBorder="1" applyProtection="1">
      <alignment vertical="center"/>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23" fillId="0" borderId="0" xfId="0" applyFont="1" applyProtection="1">
      <alignment vertical="center"/>
    </xf>
    <xf numFmtId="0" fontId="4" fillId="0" borderId="20" xfId="2" applyFont="1" applyBorder="1" applyProtection="1">
      <alignment vertical="center"/>
    </xf>
    <xf numFmtId="0" fontId="4" fillId="0" borderId="1" xfId="2" applyFont="1" applyBorder="1" applyProtection="1">
      <alignment vertical="center"/>
    </xf>
    <xf numFmtId="0" fontId="4" fillId="0" borderId="45" xfId="2" applyFont="1" applyBorder="1" applyProtection="1">
      <alignment vertical="center"/>
    </xf>
    <xf numFmtId="0" fontId="19" fillId="0" borderId="1" xfId="0" applyFont="1" applyBorder="1" applyAlignment="1" applyProtection="1">
      <alignment horizontal="left" vertical="center"/>
    </xf>
    <xf numFmtId="0" fontId="19" fillId="0" borderId="2" xfId="0" applyFont="1" applyBorder="1" applyAlignment="1" applyProtection="1">
      <alignment horizontal="left" vertical="center"/>
    </xf>
    <xf numFmtId="0" fontId="4" fillId="0" borderId="40" xfId="2" applyFont="1" applyBorder="1" applyAlignment="1" applyProtection="1">
      <alignment horizontal="center" vertical="center"/>
    </xf>
    <xf numFmtId="0" fontId="4" fillId="0" borderId="41" xfId="2" applyFont="1" applyBorder="1" applyAlignment="1" applyProtection="1">
      <alignment horizontal="center" vertical="center"/>
    </xf>
    <xf numFmtId="0" fontId="19" fillId="0" borderId="41" xfId="0" applyFont="1" applyBorder="1" applyAlignment="1" applyProtection="1">
      <alignment horizontal="left" vertical="center"/>
    </xf>
    <xf numFmtId="0" fontId="19" fillId="0" borderId="42" xfId="0" applyFont="1" applyBorder="1" applyAlignment="1" applyProtection="1">
      <alignment horizontal="left" vertical="center"/>
    </xf>
    <xf numFmtId="0" fontId="4" fillId="0" borderId="39" xfId="0" applyFont="1" applyBorder="1" applyAlignment="1" applyProtection="1">
      <alignment horizontal="center" vertical="center" wrapText="1"/>
    </xf>
    <xf numFmtId="0" fontId="4" fillId="0" borderId="30" xfId="2" applyFont="1" applyBorder="1" applyAlignment="1" applyProtection="1">
      <alignment horizontal="left" vertical="center"/>
    </xf>
    <xf numFmtId="0" fontId="4" fillId="0" borderId="3" xfId="2" applyFont="1" applyBorder="1" applyAlignment="1" applyProtection="1">
      <alignment horizontal="left" vertical="center"/>
    </xf>
    <xf numFmtId="0" fontId="4" fillId="0" borderId="38" xfId="2" applyFont="1" applyBorder="1" applyAlignment="1" applyProtection="1">
      <alignment horizontal="left" vertical="center"/>
    </xf>
    <xf numFmtId="49" fontId="18" fillId="0" borderId="43" xfId="0" applyNumberFormat="1" applyFont="1" applyBorder="1" applyAlignment="1" applyProtection="1">
      <alignment horizontal="left" vertical="center" wrapText="1"/>
    </xf>
    <xf numFmtId="49" fontId="18" fillId="0" borderId="16" xfId="0" applyNumberFormat="1" applyFont="1" applyBorder="1" applyAlignment="1" applyProtection="1">
      <alignment horizontal="left" vertical="center" wrapText="1"/>
    </xf>
    <xf numFmtId="49" fontId="18" fillId="0" borderId="18" xfId="0" applyNumberFormat="1" applyFont="1" applyBorder="1" applyAlignment="1" applyProtection="1">
      <alignment horizontal="left" vertical="center" wrapText="1"/>
    </xf>
    <xf numFmtId="183" fontId="4" fillId="0" borderId="0" xfId="2" applyNumberFormat="1" applyFont="1" applyProtection="1">
      <alignment vertical="center"/>
    </xf>
    <xf numFmtId="0" fontId="4" fillId="0" borderId="37" xfId="0" applyFont="1" applyBorder="1" applyAlignment="1" applyProtection="1">
      <alignment horizontal="center" vertical="center" wrapText="1"/>
    </xf>
    <xf numFmtId="0" fontId="4" fillId="0" borderId="5" xfId="2" applyFont="1" applyBorder="1" applyAlignment="1" applyProtection="1">
      <alignment horizontal="left" vertical="center"/>
    </xf>
    <xf numFmtId="0" fontId="4" fillId="0" borderId="6" xfId="2" applyFont="1" applyBorder="1" applyAlignment="1" applyProtection="1">
      <alignment horizontal="left" vertical="center"/>
    </xf>
    <xf numFmtId="0" fontId="4" fillId="0" borderId="31" xfId="2" applyFont="1" applyBorder="1" applyAlignment="1" applyProtection="1">
      <alignment horizontal="left" vertical="center"/>
    </xf>
    <xf numFmtId="49" fontId="18" fillId="0" borderId="53" xfId="0" applyNumberFormat="1" applyFont="1" applyBorder="1" applyAlignment="1" applyProtection="1">
      <alignment horizontal="left" vertical="center" wrapText="1"/>
    </xf>
    <xf numFmtId="49" fontId="18" fillId="0" borderId="29" xfId="0" applyNumberFormat="1" applyFont="1" applyBorder="1" applyAlignment="1" applyProtection="1">
      <alignment horizontal="left" vertical="center" wrapText="1"/>
    </xf>
    <xf numFmtId="49" fontId="18" fillId="0" borderId="34" xfId="0" applyNumberFormat="1" applyFont="1" applyBorder="1" applyAlignment="1" applyProtection="1">
      <alignment horizontal="left" vertical="center" wrapText="1"/>
    </xf>
    <xf numFmtId="49" fontId="18" fillId="0" borderId="5" xfId="0" applyNumberFormat="1" applyFont="1" applyBorder="1" applyAlignment="1" applyProtection="1">
      <alignment horizontal="left" vertical="center" wrapText="1"/>
    </xf>
    <xf numFmtId="49" fontId="18" fillId="0" borderId="6" xfId="0" applyNumberFormat="1" applyFont="1" applyBorder="1" applyAlignment="1" applyProtection="1">
      <alignment horizontal="left" vertical="center" wrapText="1"/>
    </xf>
    <xf numFmtId="49" fontId="18" fillId="0" borderId="7" xfId="0" applyNumberFormat="1" applyFont="1" applyBorder="1" applyAlignment="1" applyProtection="1">
      <alignment horizontal="left" vertical="center" wrapText="1"/>
    </xf>
    <xf numFmtId="49" fontId="18" fillId="0" borderId="54" xfId="0" applyNumberFormat="1" applyFont="1" applyBorder="1" applyAlignment="1" applyProtection="1">
      <alignment horizontal="left" vertical="center" wrapText="1"/>
    </xf>
    <xf numFmtId="49" fontId="18" fillId="0" borderId="0" xfId="0" applyNumberFormat="1" applyFont="1" applyAlignment="1" applyProtection="1">
      <alignment horizontal="left" vertical="center" wrapText="1"/>
    </xf>
    <xf numFmtId="49" fontId="18" fillId="0" borderId="21" xfId="0" applyNumberFormat="1" applyFont="1" applyBorder="1" applyAlignment="1" applyProtection="1">
      <alignment horizontal="left" vertical="center" wrapText="1"/>
    </xf>
    <xf numFmtId="0" fontId="4" fillId="0" borderId="21" xfId="1" applyFont="1" applyBorder="1" applyProtection="1">
      <alignment vertical="center"/>
    </xf>
    <xf numFmtId="0" fontId="4" fillId="0" borderId="47" xfId="0" applyFont="1" applyBorder="1" applyAlignment="1" applyProtection="1">
      <alignment horizontal="center" vertical="center" wrapText="1"/>
    </xf>
    <xf numFmtId="0" fontId="4" fillId="0" borderId="8" xfId="2" applyFont="1" applyBorder="1" applyAlignment="1" applyProtection="1">
      <alignment horizontal="left" vertical="center"/>
    </xf>
    <xf numFmtId="0" fontId="4" fillId="0" borderId="9" xfId="2" applyFont="1" applyBorder="1" applyAlignment="1" applyProtection="1">
      <alignment horizontal="left" vertical="center"/>
    </xf>
    <xf numFmtId="0" fontId="4" fillId="0" borderId="10" xfId="2" applyFont="1" applyBorder="1" applyAlignment="1" applyProtection="1">
      <alignment horizontal="left" vertical="center"/>
    </xf>
    <xf numFmtId="49" fontId="18" fillId="0" borderId="55" xfId="0" applyNumberFormat="1" applyFont="1" applyBorder="1" applyAlignment="1" applyProtection="1">
      <alignment horizontal="left" vertical="center" wrapText="1"/>
    </xf>
    <xf numFmtId="49" fontId="18" fillId="0" borderId="13" xfId="0" applyNumberFormat="1" applyFont="1" applyBorder="1" applyAlignment="1" applyProtection="1">
      <alignment horizontal="left" vertical="center" wrapText="1"/>
    </xf>
    <xf numFmtId="49" fontId="18" fillId="0" borderId="14" xfId="0" applyNumberFormat="1" applyFont="1" applyBorder="1" applyAlignment="1" applyProtection="1">
      <alignment horizontal="left" vertical="center" wrapText="1"/>
    </xf>
    <xf numFmtId="0" fontId="15" fillId="0" borderId="13" xfId="0" applyFont="1" applyBorder="1" applyProtection="1">
      <alignment vertical="center"/>
    </xf>
    <xf numFmtId="0" fontId="19" fillId="0" borderId="44" xfId="0" applyFont="1" applyBorder="1" applyProtection="1">
      <alignment vertical="center"/>
    </xf>
    <xf numFmtId="0" fontId="19" fillId="0" borderId="1" xfId="0" applyFont="1" applyBorder="1" applyProtection="1">
      <alignment vertical="center"/>
    </xf>
    <xf numFmtId="0" fontId="19" fillId="0" borderId="2" xfId="0" applyFont="1" applyBorder="1" applyProtection="1">
      <alignment vertical="center"/>
    </xf>
    <xf numFmtId="0" fontId="4" fillId="0" borderId="15" xfId="0" applyFont="1" applyBorder="1" applyAlignment="1" applyProtection="1">
      <alignment horizontal="center" vertical="center" wrapText="1"/>
    </xf>
    <xf numFmtId="0" fontId="24" fillId="0" borderId="48" xfId="2" applyFont="1" applyBorder="1" applyAlignment="1" applyProtection="1">
      <alignment horizontal="left" vertical="center" wrapText="1"/>
    </xf>
    <xf numFmtId="0" fontId="24" fillId="0" borderId="49" xfId="2" applyFont="1" applyBorder="1" applyAlignment="1" applyProtection="1">
      <alignment horizontal="left" vertical="center" wrapText="1"/>
    </xf>
    <xf numFmtId="0" fontId="24" fillId="0" borderId="46" xfId="2" applyFont="1" applyBorder="1" applyAlignment="1" applyProtection="1">
      <alignment horizontal="left" vertical="center" wrapText="1"/>
    </xf>
    <xf numFmtId="0" fontId="24" fillId="0" borderId="50" xfId="2" applyFont="1" applyBorder="1" applyAlignment="1" applyProtection="1">
      <alignment horizontal="left" vertical="center" wrapText="1"/>
    </xf>
    <xf numFmtId="0" fontId="24" fillId="0" borderId="51" xfId="2" applyFont="1" applyBorder="1" applyAlignment="1" applyProtection="1">
      <alignment horizontal="left" vertical="center" wrapText="1"/>
    </xf>
    <xf numFmtId="0" fontId="24" fillId="0" borderId="52" xfId="2" applyFont="1" applyBorder="1" applyAlignment="1" applyProtection="1">
      <alignment horizontal="left" vertical="center" wrapText="1"/>
    </xf>
    <xf numFmtId="0" fontId="4" fillId="0" borderId="16" xfId="2" applyFont="1" applyBorder="1" applyProtection="1">
      <alignment vertical="center"/>
    </xf>
    <xf numFmtId="0" fontId="4" fillId="0" borderId="14" xfId="2" applyFont="1" applyBorder="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horizontal="lef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191">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000000"/>
      <color rgb="FFA6A6A6"/>
      <color rgb="FFFFE1FF"/>
      <color rgb="FFE2EFDA"/>
      <color rgb="FFFF0000"/>
      <color rgb="FFEEAAFC"/>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287"/>
  <sheetViews>
    <sheetView showGridLines="0" tabSelected="1" topLeftCell="B1" zoomScaleNormal="100" workbookViewId="0">
      <selection activeCell="B1" sqref="B1"/>
    </sheetView>
  </sheetViews>
  <sheetFormatPr defaultRowHeight="13.5" x14ac:dyDescent="0.15"/>
  <cols>
    <col min="1" max="1" width="9" style="314" hidden="1" customWidth="1"/>
    <col min="2" max="3" width="1.625" style="83" customWidth="1"/>
    <col min="4" max="4" width="5.375" style="83" customWidth="1"/>
    <col min="5" max="5" width="6.625" style="83" customWidth="1"/>
    <col min="6" max="6" width="5.25" style="83" customWidth="1"/>
    <col min="7" max="7" width="5" style="83" customWidth="1"/>
    <col min="8" max="8" width="7.25" style="83" customWidth="1"/>
    <col min="9" max="9" width="1.625" style="83" customWidth="1"/>
    <col min="10" max="10" width="8.125" style="83" customWidth="1"/>
    <col min="11" max="11" width="2.125" style="83" customWidth="1"/>
    <col min="12" max="12" width="1.625" style="83" customWidth="1"/>
    <col min="13" max="13" width="7.25" style="83" customWidth="1"/>
    <col min="14" max="14" width="4.625" style="83" customWidth="1"/>
    <col min="15" max="15" width="10.25" style="83" customWidth="1"/>
    <col min="16" max="16" width="12.625" style="83" customWidth="1"/>
    <col min="17" max="17" width="2.625" style="83" customWidth="1"/>
    <col min="18" max="18" width="7.375" style="83" customWidth="1"/>
    <col min="19" max="19" width="7.625" style="83" customWidth="1"/>
    <col min="20" max="20" width="17.625" style="83" customWidth="1"/>
    <col min="21" max="21" width="7" style="83" customWidth="1"/>
    <col min="22" max="22" width="10.625" style="83" customWidth="1"/>
    <col min="23" max="23" width="3" style="83" customWidth="1"/>
    <col min="24" max="24" width="6.375" style="83" customWidth="1"/>
    <col min="25" max="25" width="13.5" style="83" customWidth="1"/>
    <col min="26" max="26" width="2.625" style="83" customWidth="1"/>
    <col min="27" max="27" width="3.625" style="83" customWidth="1"/>
    <col min="28" max="16384" width="9" style="83"/>
  </cols>
  <sheetData>
    <row r="1" spans="1:27" ht="30" customHeight="1" x14ac:dyDescent="0.15">
      <c r="A1" s="350" t="s">
        <v>212</v>
      </c>
      <c r="B1" s="81"/>
      <c r="C1" s="82" t="s">
        <v>105</v>
      </c>
      <c r="D1" s="82"/>
      <c r="U1" s="84"/>
      <c r="V1" s="84"/>
      <c r="W1" s="349" t="s">
        <v>228</v>
      </c>
      <c r="X1" s="85"/>
      <c r="Y1" s="85"/>
      <c r="Z1" s="85"/>
      <c r="AA1" s="86"/>
    </row>
    <row r="2" spans="1:27" ht="15" hidden="1" customHeight="1" x14ac:dyDescent="0.15">
      <c r="A2" s="350" t="s">
        <v>10</v>
      </c>
      <c r="B2" s="81"/>
      <c r="C2" s="87"/>
      <c r="D2" s="87"/>
      <c r="E2" s="87"/>
      <c r="F2" s="87"/>
      <c r="G2" s="87"/>
      <c r="H2" s="87"/>
      <c r="AA2" s="86"/>
    </row>
    <row r="3" spans="1:27" ht="30" customHeight="1" x14ac:dyDescent="0.15">
      <c r="A3" s="351" t="s">
        <v>229</v>
      </c>
      <c r="B3" s="88"/>
      <c r="C3" s="83" t="s">
        <v>223</v>
      </c>
      <c r="AA3" s="86"/>
    </row>
    <row r="4" spans="1:27" ht="5.25" customHeight="1" x14ac:dyDescent="0.15">
      <c r="A4" s="88"/>
      <c r="B4" s="88"/>
      <c r="C4" s="89"/>
      <c r="D4" s="90"/>
      <c r="E4" s="90"/>
      <c r="F4" s="90"/>
      <c r="G4" s="90"/>
      <c r="H4" s="90"/>
      <c r="I4" s="90"/>
      <c r="J4" s="90"/>
      <c r="K4" s="90"/>
      <c r="L4" s="90"/>
      <c r="M4" s="90"/>
      <c r="N4" s="90"/>
      <c r="O4" s="90"/>
      <c r="P4" s="90"/>
      <c r="Q4" s="90"/>
      <c r="R4" s="90"/>
      <c r="S4" s="90"/>
      <c r="T4" s="90"/>
      <c r="U4" s="90"/>
      <c r="V4" s="90"/>
      <c r="W4" s="90"/>
      <c r="X4" s="90"/>
      <c r="Y4" s="90"/>
      <c r="Z4" s="91"/>
    </row>
    <row r="5" spans="1:27" ht="15" customHeight="1" x14ac:dyDescent="0.15">
      <c r="A5" s="88"/>
      <c r="B5" s="92"/>
      <c r="C5" s="93" t="s">
        <v>226</v>
      </c>
      <c r="D5" s="94"/>
      <c r="E5" s="94"/>
      <c r="F5" s="94"/>
      <c r="G5" s="94"/>
      <c r="H5" s="94"/>
      <c r="I5" s="94"/>
      <c r="J5" s="94"/>
      <c r="K5" s="94"/>
      <c r="L5" s="94"/>
      <c r="M5" s="94"/>
      <c r="N5" s="94"/>
      <c r="O5" s="94"/>
      <c r="P5" s="94"/>
      <c r="Q5" s="94"/>
      <c r="R5" s="94"/>
      <c r="S5" s="94"/>
      <c r="T5" s="94"/>
      <c r="U5" s="94"/>
      <c r="V5" s="94"/>
      <c r="W5" s="94"/>
      <c r="X5" s="94"/>
      <c r="Y5" s="94"/>
      <c r="Z5" s="95"/>
    </row>
    <row r="6" spans="1:27" ht="15" customHeight="1" x14ac:dyDescent="0.15">
      <c r="A6" s="88"/>
      <c r="B6" s="88"/>
      <c r="C6" s="93" t="s">
        <v>7</v>
      </c>
      <c r="D6" s="94"/>
      <c r="E6" s="94"/>
      <c r="F6" s="94"/>
      <c r="G6" s="94"/>
      <c r="H6" s="94"/>
      <c r="I6" s="94"/>
      <c r="J6" s="94"/>
      <c r="K6" s="94"/>
      <c r="L6" s="94"/>
      <c r="M6" s="94"/>
      <c r="N6" s="94"/>
      <c r="O6" s="94"/>
      <c r="P6" s="94"/>
      <c r="Q6" s="94"/>
      <c r="R6" s="94"/>
      <c r="S6" s="94"/>
      <c r="T6" s="94"/>
      <c r="U6" s="94"/>
      <c r="V6" s="94"/>
      <c r="W6" s="94"/>
      <c r="X6" s="94"/>
      <c r="Y6" s="94"/>
      <c r="Z6" s="95"/>
    </row>
    <row r="7" spans="1:27" ht="15" customHeight="1" x14ac:dyDescent="0.15">
      <c r="A7" s="88"/>
      <c r="B7" s="88"/>
      <c r="C7" s="93" t="s">
        <v>8</v>
      </c>
      <c r="D7" s="94"/>
      <c r="E7" s="94"/>
      <c r="F7" s="94"/>
      <c r="G7" s="94"/>
      <c r="H7" s="94"/>
      <c r="I7" s="94"/>
      <c r="J7" s="94"/>
      <c r="K7" s="94"/>
      <c r="L7" s="94"/>
      <c r="M7" s="94"/>
      <c r="N7" s="94"/>
      <c r="O7" s="94"/>
      <c r="P7" s="94"/>
      <c r="Q7" s="94"/>
      <c r="R7" s="94"/>
      <c r="S7" s="94"/>
      <c r="T7" s="94"/>
      <c r="U7" s="94"/>
      <c r="V7" s="94"/>
      <c r="W7" s="94"/>
      <c r="X7" s="94"/>
      <c r="Y7" s="94"/>
      <c r="Z7" s="95"/>
    </row>
    <row r="8" spans="1:27" ht="15" hidden="1" customHeight="1" x14ac:dyDescent="0.15">
      <c r="A8" s="88"/>
      <c r="B8" s="88"/>
      <c r="C8" s="93"/>
      <c r="D8" s="94"/>
      <c r="E8" s="94"/>
      <c r="F8" s="94"/>
      <c r="G8" s="94"/>
      <c r="H8" s="94"/>
      <c r="I8" s="94"/>
      <c r="J8" s="94"/>
      <c r="K8" s="94"/>
      <c r="L8" s="94"/>
      <c r="M8" s="94"/>
      <c r="N8" s="94"/>
      <c r="O8" s="94"/>
      <c r="P8" s="94"/>
      <c r="Q8" s="94"/>
      <c r="R8" s="94"/>
      <c r="S8" s="94"/>
      <c r="T8" s="94"/>
      <c r="U8" s="94"/>
      <c r="V8" s="94"/>
      <c r="W8" s="94"/>
      <c r="X8" s="94"/>
      <c r="Y8" s="94"/>
      <c r="Z8" s="95"/>
    </row>
    <row r="9" spans="1:27" ht="5.25" customHeight="1" x14ac:dyDescent="0.15">
      <c r="A9" s="88"/>
      <c r="B9" s="88"/>
      <c r="C9" s="96"/>
      <c r="D9" s="97"/>
      <c r="E9" s="97"/>
      <c r="F9" s="97"/>
      <c r="G9" s="97"/>
      <c r="H9" s="97"/>
      <c r="I9" s="97"/>
      <c r="J9" s="97"/>
      <c r="K9" s="97"/>
      <c r="L9" s="97"/>
      <c r="M9" s="97"/>
      <c r="N9" s="97"/>
      <c r="O9" s="97"/>
      <c r="P9" s="97"/>
      <c r="Q9" s="97"/>
      <c r="R9" s="97"/>
      <c r="S9" s="97"/>
      <c r="T9" s="97"/>
      <c r="U9" s="97"/>
      <c r="V9" s="97"/>
      <c r="W9" s="97"/>
      <c r="X9" s="97"/>
      <c r="Y9" s="97"/>
      <c r="Z9" s="98"/>
    </row>
    <row r="10" spans="1:27" ht="30" customHeight="1" x14ac:dyDescent="0.15">
      <c r="A10" s="88"/>
      <c r="B10" s="88"/>
    </row>
    <row r="11" spans="1:27" ht="15.75" hidden="1" customHeight="1" x14ac:dyDescent="0.15">
      <c r="A11" s="99"/>
      <c r="B11" s="88"/>
    </row>
    <row r="12" spans="1:27" ht="15.75" hidden="1" customHeight="1" x14ac:dyDescent="0.15">
      <c r="A12" s="99"/>
      <c r="B12" s="88"/>
    </row>
    <row r="13" spans="1:27" ht="20.100000000000001" customHeight="1" x14ac:dyDescent="0.15">
      <c r="A13" s="88"/>
      <c r="B13" s="88"/>
      <c r="C13" s="100" t="s">
        <v>41</v>
      </c>
      <c r="D13" s="101"/>
      <c r="E13" s="101"/>
      <c r="F13" s="101"/>
      <c r="G13" s="101"/>
      <c r="H13" s="102"/>
    </row>
    <row r="14" spans="1:27" ht="15" customHeight="1" x14ac:dyDescent="0.15">
      <c r="A14" s="88"/>
      <c r="B14" s="88"/>
      <c r="C14" s="103"/>
      <c r="D14" s="104"/>
      <c r="E14" s="104"/>
      <c r="F14" s="104"/>
      <c r="G14" s="104"/>
      <c r="H14" s="104"/>
      <c r="I14" s="105"/>
      <c r="J14" s="105"/>
      <c r="K14" s="105"/>
      <c r="L14" s="105"/>
      <c r="M14" s="105"/>
      <c r="N14" s="105"/>
      <c r="O14" s="105"/>
      <c r="P14" s="105"/>
      <c r="Q14" s="105"/>
      <c r="R14" s="105"/>
      <c r="S14" s="105"/>
      <c r="T14" s="105"/>
      <c r="U14" s="105"/>
      <c r="V14" s="105"/>
      <c r="W14" s="105"/>
      <c r="X14" s="105"/>
      <c r="Y14" s="105"/>
      <c r="Z14" s="106"/>
    </row>
    <row r="15" spans="1:27" ht="15.75" hidden="1" customHeight="1" x14ac:dyDescent="0.15">
      <c r="A15" s="88"/>
      <c r="B15" s="88"/>
      <c r="C15" s="107"/>
      <c r="D15" s="108"/>
      <c r="E15" s="109"/>
      <c r="F15" s="109"/>
      <c r="G15" s="109"/>
      <c r="H15" s="109"/>
      <c r="I15" s="110"/>
      <c r="J15" s="111"/>
      <c r="K15" s="111"/>
      <c r="L15" s="111"/>
      <c r="M15" s="111"/>
      <c r="N15" s="111"/>
      <c r="O15" s="111"/>
      <c r="P15" s="111"/>
      <c r="Q15" s="111"/>
      <c r="R15" s="111"/>
      <c r="S15" s="111"/>
      <c r="T15" s="111"/>
      <c r="U15" s="111"/>
      <c r="V15" s="111"/>
      <c r="W15" s="111"/>
      <c r="X15" s="111"/>
      <c r="Y15" s="111"/>
      <c r="Z15" s="112"/>
    </row>
    <row r="16" spans="1:27" ht="15.75" hidden="1" customHeight="1" x14ac:dyDescent="0.15">
      <c r="A16" s="88"/>
      <c r="B16" s="88"/>
      <c r="C16" s="107"/>
      <c r="D16" s="108"/>
      <c r="E16" s="113"/>
      <c r="F16" s="113"/>
      <c r="G16" s="113"/>
      <c r="H16" s="113"/>
      <c r="I16" s="110"/>
      <c r="J16" s="114"/>
      <c r="K16" s="114"/>
      <c r="L16" s="114"/>
      <c r="M16" s="114"/>
      <c r="N16" s="114"/>
      <c r="O16" s="114"/>
      <c r="P16" s="114"/>
      <c r="Q16" s="114"/>
      <c r="R16" s="114"/>
      <c r="S16" s="114"/>
      <c r="T16" s="114"/>
      <c r="U16" s="114"/>
      <c r="V16" s="114"/>
      <c r="W16" s="114"/>
      <c r="X16" s="114"/>
      <c r="Y16" s="114"/>
      <c r="Z16" s="112"/>
    </row>
    <row r="17" spans="1:26" ht="15.75" hidden="1" customHeight="1" x14ac:dyDescent="0.15">
      <c r="A17" s="88"/>
      <c r="B17" s="88"/>
      <c r="C17" s="107"/>
      <c r="D17" s="108"/>
      <c r="E17" s="113"/>
      <c r="F17" s="113"/>
      <c r="G17" s="113"/>
      <c r="H17" s="113"/>
      <c r="I17" s="110"/>
      <c r="J17" s="114"/>
      <c r="K17" s="114"/>
      <c r="L17" s="114"/>
      <c r="M17" s="114"/>
      <c r="N17" s="114"/>
      <c r="O17" s="114"/>
      <c r="P17" s="114"/>
      <c r="Q17" s="114"/>
      <c r="R17" s="114"/>
      <c r="S17" s="114"/>
      <c r="T17" s="114"/>
      <c r="U17" s="114"/>
      <c r="V17" s="114"/>
      <c r="W17" s="114"/>
      <c r="X17" s="114"/>
      <c r="Y17" s="114"/>
      <c r="Z17" s="112"/>
    </row>
    <row r="18" spans="1:26" ht="15.75" hidden="1" customHeight="1" x14ac:dyDescent="0.15">
      <c r="A18" s="88"/>
      <c r="B18" s="88"/>
      <c r="C18" s="107"/>
      <c r="D18" s="108"/>
      <c r="E18" s="113"/>
      <c r="F18" s="113"/>
      <c r="G18" s="113"/>
      <c r="H18" s="113"/>
      <c r="I18" s="110"/>
      <c r="J18" s="114"/>
      <c r="K18" s="114"/>
      <c r="L18" s="114"/>
      <c r="M18" s="114"/>
      <c r="N18" s="114"/>
      <c r="O18" s="114"/>
      <c r="P18" s="114"/>
      <c r="Q18" s="114"/>
      <c r="R18" s="114"/>
      <c r="S18" s="114"/>
      <c r="T18" s="114"/>
      <c r="U18" s="114"/>
      <c r="V18" s="114"/>
      <c r="W18" s="114"/>
      <c r="X18" s="114"/>
      <c r="Y18" s="114"/>
      <c r="Z18" s="112"/>
    </row>
    <row r="19" spans="1:26" ht="15.75" hidden="1" customHeight="1" x14ac:dyDescent="0.15">
      <c r="A19" s="88"/>
      <c r="B19" s="88"/>
      <c r="C19" s="107"/>
      <c r="D19" s="108"/>
      <c r="E19" s="113"/>
      <c r="F19" s="113"/>
      <c r="G19" s="113"/>
      <c r="H19" s="113"/>
      <c r="I19" s="110"/>
      <c r="J19" s="114"/>
      <c r="K19" s="114"/>
      <c r="L19" s="114"/>
      <c r="M19" s="114"/>
      <c r="N19" s="114"/>
      <c r="O19" s="114"/>
      <c r="P19" s="114"/>
      <c r="Q19" s="114"/>
      <c r="R19" s="114"/>
      <c r="S19" s="114"/>
      <c r="T19" s="114"/>
      <c r="U19" s="114"/>
      <c r="V19" s="114"/>
      <c r="W19" s="114"/>
      <c r="X19" s="114"/>
      <c r="Y19" s="114"/>
      <c r="Z19" s="112"/>
    </row>
    <row r="20" spans="1:26" ht="20.100000000000001" customHeight="1" x14ac:dyDescent="0.15">
      <c r="A20" s="88">
        <f>IF(TRIM($I20)="", 1001, 0)</f>
        <v>1001</v>
      </c>
      <c r="B20" s="88"/>
      <c r="C20" s="107"/>
      <c r="D20" s="108">
        <v>1</v>
      </c>
      <c r="E20" s="83" t="s">
        <v>42</v>
      </c>
      <c r="I20" s="55"/>
      <c r="J20" s="56"/>
      <c r="K20" s="56"/>
      <c r="L20" s="56"/>
      <c r="M20" s="56"/>
      <c r="N20" s="113"/>
      <c r="O20" s="113"/>
      <c r="P20" s="113"/>
      <c r="Q20" s="113"/>
      <c r="R20" s="113"/>
      <c r="S20" s="113"/>
      <c r="T20" s="113"/>
      <c r="U20" s="113"/>
      <c r="V20" s="113"/>
      <c r="W20" s="113"/>
      <c r="X20" s="113"/>
      <c r="Y20" s="113"/>
      <c r="Z20" s="112"/>
    </row>
    <row r="21" spans="1:26" ht="20.100000000000001" customHeight="1" x14ac:dyDescent="0.15">
      <c r="A21" s="88"/>
      <c r="B21" s="88"/>
      <c r="C21" s="107"/>
      <c r="D21" s="108"/>
      <c r="E21" s="113"/>
      <c r="F21" s="113"/>
      <c r="G21" s="113"/>
      <c r="H21" s="113"/>
      <c r="I21" s="110"/>
      <c r="J21" s="115" t="s">
        <v>216</v>
      </c>
      <c r="K21" s="114"/>
      <c r="L21" s="114"/>
      <c r="M21" s="114"/>
      <c r="N21" s="114"/>
      <c r="O21" s="114"/>
      <c r="P21" s="114"/>
      <c r="Q21" s="114"/>
      <c r="R21" s="114"/>
      <c r="S21" s="114"/>
      <c r="T21" s="114"/>
      <c r="U21" s="114"/>
      <c r="V21" s="114"/>
      <c r="W21" s="114"/>
      <c r="X21" s="114"/>
      <c r="Y21" s="114"/>
      <c r="Z21" s="112"/>
    </row>
    <row r="22" spans="1:26" ht="20.100000000000001" customHeight="1" x14ac:dyDescent="0.15">
      <c r="A22" s="88">
        <f>IF(AND(TRIM($I22)&lt;&gt;"", OR(ISERROR(FIND("@"&amp;LEFT($I22,3)&amp;"@", 都道府県3))=FALSE, ISERROR(FIND("@"&amp;LEFT($I22,4)&amp;"@",都道府県4))=FALSE))=FALSE, 1001, 0)</f>
        <v>1001</v>
      </c>
      <c r="B22" s="88"/>
      <c r="C22" s="107"/>
      <c r="D22" s="108">
        <v>2</v>
      </c>
      <c r="E22" s="83" t="s">
        <v>43</v>
      </c>
      <c r="I22" s="57"/>
      <c r="J22" s="57"/>
      <c r="K22" s="57"/>
      <c r="L22" s="57"/>
      <c r="M22" s="57"/>
      <c r="N22" s="57"/>
      <c r="O22" s="57"/>
      <c r="P22" s="57"/>
      <c r="Q22" s="58"/>
      <c r="R22" s="57"/>
      <c r="S22" s="57"/>
      <c r="T22" s="57"/>
      <c r="U22" s="57"/>
      <c r="V22" s="57"/>
      <c r="W22" s="57"/>
      <c r="X22" s="57"/>
      <c r="Y22" s="57"/>
      <c r="Z22" s="112"/>
    </row>
    <row r="23" spans="1:26" ht="20.100000000000001" customHeight="1" x14ac:dyDescent="0.15">
      <c r="A23" s="88"/>
      <c r="B23" s="88"/>
      <c r="C23" s="107"/>
      <c r="D23" s="108"/>
      <c r="E23" s="113"/>
      <c r="F23" s="113"/>
      <c r="G23" s="113"/>
      <c r="H23" s="113"/>
      <c r="I23" s="110"/>
      <c r="J23" s="115" t="s">
        <v>44</v>
      </c>
      <c r="K23" s="114"/>
      <c r="L23" s="114"/>
      <c r="M23" s="114"/>
      <c r="N23" s="114"/>
      <c r="O23" s="114"/>
      <c r="P23" s="114"/>
      <c r="Q23" s="114"/>
      <c r="R23" s="114"/>
      <c r="S23" s="114"/>
      <c r="T23" s="114"/>
      <c r="U23" s="114"/>
      <c r="V23" s="114"/>
      <c r="W23" s="114"/>
      <c r="X23" s="114"/>
      <c r="Y23" s="114"/>
      <c r="Z23" s="112"/>
    </row>
    <row r="24" spans="1:26" ht="20.100000000000001" customHeight="1" x14ac:dyDescent="0.15">
      <c r="A24" s="88">
        <f>IF(TRIM($I24)="", 1001, 0)</f>
        <v>1001</v>
      </c>
      <c r="B24" s="88"/>
      <c r="C24" s="107"/>
      <c r="D24" s="108">
        <v>3</v>
      </c>
      <c r="E24" s="83" t="s">
        <v>45</v>
      </c>
      <c r="I24" s="45"/>
      <c r="J24" s="45"/>
      <c r="K24" s="45"/>
      <c r="L24" s="45"/>
      <c r="M24" s="45"/>
      <c r="N24" s="45"/>
      <c r="O24" s="45"/>
      <c r="P24" s="45"/>
      <c r="Q24" s="52"/>
      <c r="R24" s="45"/>
      <c r="S24" s="45"/>
      <c r="T24" s="45"/>
      <c r="U24" s="45"/>
      <c r="V24" s="45"/>
      <c r="W24" s="45"/>
      <c r="X24" s="45"/>
      <c r="Y24" s="45"/>
      <c r="Z24" s="112"/>
    </row>
    <row r="25" spans="1:26" ht="20.100000000000001" customHeight="1" x14ac:dyDescent="0.15">
      <c r="A25" s="88"/>
      <c r="B25" s="88"/>
      <c r="C25" s="116"/>
      <c r="D25" s="113"/>
      <c r="E25" s="113"/>
      <c r="F25" s="113"/>
      <c r="G25" s="113"/>
      <c r="H25" s="113"/>
      <c r="I25" s="110"/>
      <c r="J25" s="115" t="s">
        <v>101</v>
      </c>
      <c r="K25" s="114"/>
      <c r="L25" s="114"/>
      <c r="M25" s="114"/>
      <c r="N25" s="114"/>
      <c r="O25" s="114"/>
      <c r="P25" s="114"/>
      <c r="Q25" s="114"/>
      <c r="R25" s="114"/>
      <c r="S25" s="114"/>
      <c r="T25" s="114"/>
      <c r="U25" s="114"/>
      <c r="V25" s="114"/>
      <c r="W25" s="114"/>
      <c r="X25" s="114"/>
      <c r="Y25" s="114"/>
      <c r="Z25" s="112"/>
    </row>
    <row r="26" spans="1:26" ht="20.100000000000001" customHeight="1" x14ac:dyDescent="0.15">
      <c r="A26" s="88">
        <f>IF(TRIM($I26)="", 1001, 0)</f>
        <v>1001</v>
      </c>
      <c r="B26" s="88"/>
      <c r="C26" s="107"/>
      <c r="D26" s="108">
        <v>4</v>
      </c>
      <c r="E26" s="83" t="s">
        <v>46</v>
      </c>
      <c r="I26" s="45"/>
      <c r="J26" s="45"/>
      <c r="K26" s="45"/>
      <c r="L26" s="45"/>
      <c r="M26" s="45"/>
      <c r="N26" s="45"/>
      <c r="O26" s="45"/>
      <c r="P26" s="45"/>
      <c r="Q26" s="52"/>
      <c r="R26" s="45"/>
      <c r="S26" s="45"/>
      <c r="T26" s="45"/>
      <c r="U26" s="45"/>
      <c r="V26" s="45"/>
      <c r="W26" s="45"/>
      <c r="X26" s="45"/>
      <c r="Y26" s="45"/>
      <c r="Z26" s="112"/>
    </row>
    <row r="27" spans="1:26" ht="20.100000000000001" customHeight="1" x14ac:dyDescent="0.15">
      <c r="A27" s="88"/>
      <c r="B27" s="88"/>
      <c r="C27" s="116"/>
      <c r="D27" s="113"/>
      <c r="E27" s="113"/>
      <c r="F27" s="113"/>
      <c r="G27" s="113"/>
      <c r="H27" s="113"/>
      <c r="I27" s="110"/>
      <c r="J27" s="115" t="s">
        <v>102</v>
      </c>
      <c r="K27" s="114"/>
      <c r="L27" s="114"/>
      <c r="M27" s="114"/>
      <c r="N27" s="114"/>
      <c r="O27" s="114"/>
      <c r="P27" s="114"/>
      <c r="Q27" s="117"/>
      <c r="R27" s="114"/>
      <c r="S27" s="114"/>
      <c r="T27" s="114"/>
      <c r="U27" s="114"/>
      <c r="V27" s="114"/>
      <c r="W27" s="114"/>
      <c r="X27" s="114"/>
      <c r="Y27" s="114"/>
      <c r="Z27" s="118"/>
    </row>
    <row r="28" spans="1:26" ht="20.100000000000001" customHeight="1" x14ac:dyDescent="0.15">
      <c r="A28" s="88">
        <f>IF(TRIM($I28)="", 1001, 0)</f>
        <v>1001</v>
      </c>
      <c r="B28" s="88"/>
      <c r="C28" s="107"/>
      <c r="D28" s="108">
        <v>5</v>
      </c>
      <c r="E28" s="83" t="s">
        <v>47</v>
      </c>
      <c r="I28" s="45"/>
      <c r="J28" s="45"/>
      <c r="K28" s="45"/>
      <c r="L28" s="45"/>
      <c r="M28" s="45"/>
      <c r="N28" s="45"/>
      <c r="O28" s="45"/>
      <c r="P28" s="45"/>
      <c r="Q28" s="45"/>
      <c r="R28" s="45"/>
      <c r="S28" s="45"/>
      <c r="T28" s="45"/>
      <c r="U28" s="45"/>
      <c r="V28" s="45"/>
      <c r="W28" s="45"/>
      <c r="X28" s="45"/>
      <c r="Y28" s="45"/>
      <c r="Z28" s="112"/>
    </row>
    <row r="29" spans="1:26" ht="20.100000000000001" customHeight="1" x14ac:dyDescent="0.15">
      <c r="A29" s="88"/>
      <c r="B29" s="88"/>
      <c r="C29" s="116"/>
      <c r="D29" s="113"/>
      <c r="E29" s="113"/>
      <c r="F29" s="113"/>
      <c r="G29" s="113"/>
      <c r="H29" s="113"/>
      <c r="I29" s="110"/>
      <c r="J29" s="115" t="s">
        <v>48</v>
      </c>
      <c r="K29" s="114"/>
      <c r="L29" s="114"/>
      <c r="M29" s="114"/>
      <c r="N29" s="114"/>
      <c r="O29" s="114"/>
      <c r="P29" s="114"/>
      <c r="Q29" s="114"/>
      <c r="R29" s="114"/>
      <c r="S29" s="114"/>
      <c r="T29" s="114"/>
      <c r="U29" s="114"/>
      <c r="V29" s="114"/>
      <c r="W29" s="114"/>
      <c r="X29" s="114"/>
      <c r="Y29" s="114"/>
      <c r="Z29" s="118"/>
    </row>
    <row r="30" spans="1:26" ht="20.100000000000001" customHeight="1" x14ac:dyDescent="0.15">
      <c r="A30" s="88">
        <f>IF(OR(TRIM($I30)="", NOT(OR(IFERROR(SEARCH(" ",$I30),0)&gt;0, IFERROR(SEARCH("　",$I30),0)&gt;0))), 1001, 0)</f>
        <v>1001</v>
      </c>
      <c r="B30" s="88"/>
      <c r="C30" s="107"/>
      <c r="D30" s="108">
        <v>6</v>
      </c>
      <c r="E30" s="83" t="s">
        <v>49</v>
      </c>
      <c r="I30" s="45"/>
      <c r="J30" s="45"/>
      <c r="K30" s="45"/>
      <c r="L30" s="45"/>
      <c r="M30" s="45"/>
      <c r="N30" s="45"/>
      <c r="O30" s="45"/>
      <c r="P30" s="45"/>
      <c r="Q30" s="45"/>
      <c r="R30" s="45"/>
      <c r="S30" s="45"/>
      <c r="T30" s="45"/>
      <c r="U30" s="45"/>
      <c r="V30" s="45"/>
      <c r="W30" s="45"/>
      <c r="X30" s="45"/>
      <c r="Y30" s="45"/>
      <c r="Z30" s="112"/>
    </row>
    <row r="31" spans="1:26" ht="20.100000000000001" customHeight="1" x14ac:dyDescent="0.15">
      <c r="A31" s="88"/>
      <c r="B31" s="88"/>
      <c r="C31" s="116"/>
      <c r="D31" s="113"/>
      <c r="E31" s="113"/>
      <c r="F31" s="113"/>
      <c r="G31" s="113"/>
      <c r="H31" s="113"/>
      <c r="I31" s="119"/>
      <c r="J31" s="115" t="s">
        <v>50</v>
      </c>
      <c r="K31" s="115"/>
      <c r="L31" s="115"/>
      <c r="M31" s="115"/>
      <c r="N31" s="115"/>
      <c r="O31" s="115"/>
      <c r="P31" s="115"/>
      <c r="Q31" s="115"/>
      <c r="R31" s="115"/>
      <c r="S31" s="115"/>
      <c r="T31" s="115"/>
      <c r="U31" s="115"/>
      <c r="V31" s="115"/>
      <c r="W31" s="115"/>
      <c r="X31" s="115"/>
      <c r="Y31" s="115"/>
      <c r="Z31" s="118"/>
    </row>
    <row r="32" spans="1:26" ht="20.100000000000001" customHeight="1" x14ac:dyDescent="0.15">
      <c r="A32" s="88">
        <f>IF(OR(TRIM($I32)="", NOT(OR(IFERROR(SEARCH(" ",$I32),0)&gt;0, IFERROR(SEARCH("　",$I32),0)&gt;0))), 1001, 0)</f>
        <v>1001</v>
      </c>
      <c r="B32" s="88"/>
      <c r="C32" s="107"/>
      <c r="D32" s="108">
        <v>7</v>
      </c>
      <c r="E32" s="83" t="s">
        <v>51</v>
      </c>
      <c r="I32" s="45"/>
      <c r="J32" s="45"/>
      <c r="K32" s="45"/>
      <c r="L32" s="45"/>
      <c r="M32" s="45"/>
      <c r="N32" s="45"/>
      <c r="O32" s="45"/>
      <c r="P32" s="45"/>
      <c r="Q32" s="45"/>
      <c r="R32" s="45"/>
      <c r="S32" s="45"/>
      <c r="T32" s="45"/>
      <c r="U32" s="45"/>
      <c r="V32" s="45"/>
      <c r="W32" s="45"/>
      <c r="X32" s="45"/>
      <c r="Y32" s="45"/>
      <c r="Z32" s="112"/>
    </row>
    <row r="33" spans="1:27" ht="20.100000000000001" customHeight="1" x14ac:dyDescent="0.15">
      <c r="A33" s="88"/>
      <c r="B33" s="88"/>
      <c r="C33" s="116"/>
      <c r="D33" s="113"/>
      <c r="E33" s="113"/>
      <c r="F33" s="113"/>
      <c r="G33" s="113"/>
      <c r="H33" s="113"/>
      <c r="I33" s="119"/>
      <c r="J33" s="115" t="s">
        <v>52</v>
      </c>
      <c r="K33" s="115"/>
      <c r="L33" s="115"/>
      <c r="M33" s="115"/>
      <c r="N33" s="115"/>
      <c r="O33" s="115"/>
      <c r="P33" s="115"/>
      <c r="Q33" s="115"/>
      <c r="R33" s="115"/>
      <c r="S33" s="115"/>
      <c r="T33" s="115"/>
      <c r="U33" s="115"/>
      <c r="V33" s="115"/>
      <c r="W33" s="115"/>
      <c r="X33" s="115"/>
      <c r="Y33" s="115"/>
      <c r="Z33" s="112"/>
    </row>
    <row r="34" spans="1:27" ht="20.100000000000001" customHeight="1" x14ac:dyDescent="0.15">
      <c r="A34" s="88">
        <f>IF(NOT(AND(TRIM($I34)&lt;&gt;"",ISNUMBER(VALUE(SUBSTITUTE($I34,"-",""))), IFERROR(SEARCH("-",$I34),0)&gt;0)), 1001, 0)</f>
        <v>1001</v>
      </c>
      <c r="B34" s="88"/>
      <c r="C34" s="107"/>
      <c r="D34" s="108">
        <v>8</v>
      </c>
      <c r="E34" s="83" t="s">
        <v>53</v>
      </c>
      <c r="I34" s="45"/>
      <c r="J34" s="45"/>
      <c r="K34" s="45"/>
      <c r="L34" s="45"/>
      <c r="M34" s="45"/>
      <c r="O34" s="120" t="s">
        <v>54</v>
      </c>
      <c r="P34" s="1"/>
      <c r="Q34" s="83" t="s">
        <v>55</v>
      </c>
      <c r="Y34" s="114"/>
      <c r="Z34" s="112"/>
    </row>
    <row r="35" spans="1:27" ht="20.100000000000001" customHeight="1" x14ac:dyDescent="0.15">
      <c r="A35" s="88"/>
      <c r="B35" s="88"/>
      <c r="C35" s="116"/>
      <c r="D35" s="113"/>
      <c r="E35" s="113"/>
      <c r="F35" s="113"/>
      <c r="G35" s="113"/>
      <c r="H35" s="113"/>
      <c r="I35" s="110"/>
      <c r="J35" s="115" t="s">
        <v>56</v>
      </c>
      <c r="K35" s="114"/>
      <c r="L35" s="114"/>
      <c r="M35" s="114"/>
      <c r="N35" s="114"/>
      <c r="O35" s="114"/>
      <c r="P35" s="114"/>
      <c r="Q35" s="114"/>
      <c r="R35" s="114"/>
      <c r="S35" s="114"/>
      <c r="T35" s="114"/>
      <c r="U35" s="114"/>
      <c r="V35" s="114"/>
      <c r="W35" s="114"/>
      <c r="X35" s="114"/>
      <c r="Y35" s="114"/>
      <c r="Z35" s="112"/>
    </row>
    <row r="36" spans="1:27" ht="20.100000000000001" customHeight="1" x14ac:dyDescent="0.15">
      <c r="A36" s="88">
        <f>IF(AND(TRIM($I36)&lt;&gt;"", NOT(AND(ISNUMBER(VALUE(SUBSTITUTE($I36,"-",""))), IFERROR(SEARCH("-",$I36),0)&gt;0))), 1001, 0)</f>
        <v>0</v>
      </c>
      <c r="B36" s="88"/>
      <c r="C36" s="107"/>
      <c r="D36" s="108">
        <v>9</v>
      </c>
      <c r="E36" s="83" t="s">
        <v>57</v>
      </c>
      <c r="I36" s="45"/>
      <c r="J36" s="45"/>
      <c r="K36" s="45"/>
      <c r="L36" s="45"/>
      <c r="M36" s="45"/>
      <c r="N36" s="114"/>
      <c r="O36" s="114"/>
      <c r="P36" s="114"/>
      <c r="Q36" s="114"/>
      <c r="R36" s="114"/>
      <c r="S36" s="114"/>
      <c r="T36" s="114"/>
      <c r="U36" s="114"/>
      <c r="V36" s="114"/>
      <c r="W36" s="114"/>
      <c r="X36" s="114"/>
      <c r="Y36" s="114"/>
      <c r="Z36" s="112"/>
    </row>
    <row r="37" spans="1:27" ht="20.100000000000001" customHeight="1" x14ac:dyDescent="0.15">
      <c r="A37" s="88"/>
      <c r="B37" s="88"/>
      <c r="C37" s="116"/>
      <c r="D37" s="113"/>
      <c r="E37" s="113"/>
      <c r="F37" s="113"/>
      <c r="G37" s="113"/>
      <c r="H37" s="113"/>
      <c r="I37" s="110"/>
      <c r="J37" s="115" t="s">
        <v>56</v>
      </c>
      <c r="K37" s="114"/>
      <c r="L37" s="114"/>
      <c r="M37" s="114"/>
      <c r="N37" s="114"/>
      <c r="O37" s="114"/>
      <c r="P37" s="114"/>
      <c r="Q37" s="114"/>
      <c r="R37" s="114"/>
      <c r="S37" s="114"/>
      <c r="T37" s="114"/>
      <c r="U37" s="114"/>
      <c r="V37" s="114"/>
      <c r="W37" s="114"/>
      <c r="X37" s="114"/>
      <c r="Y37" s="114"/>
      <c r="Z37" s="112"/>
    </row>
    <row r="38" spans="1:27" ht="20.100000000000001" customHeight="1" x14ac:dyDescent="0.15">
      <c r="A38" s="88">
        <f>IF(AND(TRIM($I38)&lt;&gt;"", NOT(IFERROR(SEARCH("@",$I38),0)&gt;0)), 1001, 0)</f>
        <v>0</v>
      </c>
      <c r="B38" s="88"/>
      <c r="C38" s="116"/>
      <c r="D38" s="108">
        <v>10</v>
      </c>
      <c r="E38" s="83" t="s">
        <v>58</v>
      </c>
      <c r="I38" s="45"/>
      <c r="J38" s="45"/>
      <c r="K38" s="45"/>
      <c r="L38" s="45"/>
      <c r="M38" s="45"/>
      <c r="N38" s="45"/>
      <c r="O38" s="45"/>
      <c r="P38" s="45"/>
      <c r="Q38" s="46"/>
      <c r="R38" s="45"/>
      <c r="S38" s="45"/>
      <c r="T38" s="45"/>
      <c r="U38" s="45"/>
      <c r="V38" s="45"/>
      <c r="W38" s="45"/>
      <c r="X38" s="45"/>
      <c r="Y38" s="45"/>
      <c r="Z38" s="112"/>
    </row>
    <row r="39" spans="1:27" ht="20.100000000000001" customHeight="1" x14ac:dyDescent="0.15">
      <c r="A39" s="88"/>
      <c r="B39" s="88"/>
      <c r="C39" s="116"/>
      <c r="D39" s="108"/>
      <c r="I39" s="110"/>
      <c r="J39" s="121" t="s">
        <v>221</v>
      </c>
      <c r="K39" s="122"/>
      <c r="L39" s="115"/>
      <c r="M39" s="115"/>
      <c r="N39" s="115"/>
      <c r="O39" s="115"/>
      <c r="P39" s="115"/>
      <c r="Q39" s="123"/>
      <c r="R39" s="115"/>
      <c r="S39" s="115"/>
      <c r="T39" s="115"/>
      <c r="U39" s="115"/>
      <c r="V39" s="115"/>
      <c r="W39" s="115"/>
      <c r="X39" s="115"/>
      <c r="Y39" s="115"/>
      <c r="Z39" s="113"/>
      <c r="AA39" s="124"/>
    </row>
    <row r="40" spans="1:27" ht="20.100000000000001" customHeight="1" x14ac:dyDescent="0.15">
      <c r="A40" s="88">
        <f>IF(AND($I40&lt;&gt;"一致する", $I40&lt;&gt;"一致しない"), 1001, 0)</f>
        <v>0</v>
      </c>
      <c r="B40" s="88"/>
      <c r="C40" s="107"/>
      <c r="D40" s="108">
        <v>11</v>
      </c>
      <c r="E40" s="83" t="s">
        <v>59</v>
      </c>
      <c r="I40" s="45" t="s">
        <v>60</v>
      </c>
      <c r="J40" s="45"/>
      <c r="K40" s="45"/>
      <c r="L40" s="45"/>
      <c r="M40" s="45"/>
      <c r="N40" s="113"/>
      <c r="O40" s="113"/>
      <c r="P40" s="113"/>
      <c r="Q40" s="113"/>
      <c r="R40" s="113"/>
      <c r="S40" s="113"/>
      <c r="T40" s="113"/>
      <c r="U40" s="113"/>
      <c r="V40" s="113"/>
      <c r="W40" s="113"/>
      <c r="X40" s="113"/>
      <c r="Y40" s="113"/>
      <c r="Z40" s="112"/>
      <c r="AA40" s="113"/>
    </row>
    <row r="41" spans="1:27" ht="20.100000000000001" customHeight="1" x14ac:dyDescent="0.15">
      <c r="A41" s="88"/>
      <c r="B41" s="88"/>
      <c r="C41" s="116"/>
      <c r="D41" s="113"/>
      <c r="E41" s="113"/>
      <c r="F41" s="113"/>
      <c r="G41" s="113"/>
      <c r="H41" s="113"/>
      <c r="I41" s="119"/>
      <c r="J41" s="125" t="s">
        <v>97</v>
      </c>
      <c r="K41" s="115"/>
      <c r="L41" s="115"/>
      <c r="M41" s="115"/>
      <c r="N41" s="115"/>
      <c r="O41" s="115"/>
      <c r="P41" s="115"/>
      <c r="Q41" s="115"/>
      <c r="R41" s="115"/>
      <c r="S41" s="115"/>
      <c r="T41" s="115"/>
      <c r="U41" s="115"/>
      <c r="V41" s="115"/>
      <c r="W41" s="115"/>
      <c r="X41" s="115"/>
      <c r="Y41" s="115"/>
      <c r="Z41" s="126"/>
      <c r="AA41" s="113"/>
    </row>
    <row r="42" spans="1:27" ht="20.100000000000001" customHeight="1" x14ac:dyDescent="0.15">
      <c r="A42" s="88"/>
      <c r="B42" s="88"/>
      <c r="C42" s="127"/>
      <c r="D42" s="128"/>
      <c r="E42" s="128"/>
      <c r="F42" s="128"/>
      <c r="G42" s="128"/>
      <c r="H42" s="128"/>
      <c r="I42" s="129"/>
      <c r="J42" s="129"/>
      <c r="K42" s="130"/>
      <c r="L42" s="129"/>
      <c r="M42" s="129"/>
      <c r="N42" s="129"/>
      <c r="O42" s="129"/>
      <c r="P42" s="129"/>
      <c r="Q42" s="129"/>
      <c r="R42" s="129"/>
      <c r="S42" s="129"/>
      <c r="T42" s="129"/>
      <c r="U42" s="129"/>
      <c r="V42" s="129"/>
      <c r="W42" s="129"/>
      <c r="X42" s="129"/>
      <c r="Y42" s="129"/>
      <c r="Z42" s="131"/>
    </row>
    <row r="43" spans="1:27" ht="15" customHeight="1" x14ac:dyDescent="0.15">
      <c r="A43" s="88"/>
      <c r="B43" s="88"/>
      <c r="C43" s="113"/>
      <c r="D43" s="113"/>
      <c r="E43" s="113"/>
      <c r="F43" s="113"/>
      <c r="G43" s="113"/>
      <c r="H43" s="113"/>
      <c r="I43" s="132"/>
      <c r="J43" s="133"/>
      <c r="K43" s="133"/>
      <c r="L43" s="133"/>
      <c r="M43" s="133"/>
      <c r="N43" s="133"/>
      <c r="O43" s="133"/>
      <c r="P43" s="133"/>
      <c r="Q43" s="133"/>
      <c r="R43" s="133"/>
      <c r="S43" s="133"/>
      <c r="T43" s="133"/>
      <c r="U43" s="133"/>
      <c r="V43" s="133"/>
      <c r="W43" s="133"/>
      <c r="X43" s="133"/>
      <c r="Y43" s="133"/>
      <c r="Z43" s="113"/>
    </row>
    <row r="44" spans="1:27" ht="15.75" hidden="1" customHeight="1" x14ac:dyDescent="0.15">
      <c r="A44" s="88"/>
      <c r="B44" s="88"/>
      <c r="C44" s="113"/>
      <c r="D44" s="113"/>
      <c r="E44" s="113"/>
      <c r="F44" s="113"/>
      <c r="G44" s="113"/>
      <c r="H44" s="113"/>
      <c r="I44" s="133"/>
      <c r="J44" s="113"/>
      <c r="K44" s="113"/>
      <c r="L44" s="113"/>
      <c r="M44" s="113"/>
      <c r="N44" s="113"/>
      <c r="O44" s="113"/>
      <c r="P44" s="113"/>
      <c r="Q44" s="113"/>
      <c r="R44" s="113"/>
      <c r="S44" s="113"/>
      <c r="T44" s="113"/>
      <c r="U44" s="113"/>
      <c r="V44" s="113"/>
      <c r="W44" s="113"/>
      <c r="X44" s="113"/>
      <c r="Y44" s="113"/>
      <c r="Z44" s="113"/>
    </row>
    <row r="45" spans="1:27" ht="15.75" hidden="1" customHeight="1" x14ac:dyDescent="0.15">
      <c r="A45" s="88"/>
      <c r="B45" s="88"/>
      <c r="C45" s="113"/>
      <c r="D45" s="113"/>
      <c r="E45" s="113"/>
      <c r="F45" s="113"/>
      <c r="G45" s="113"/>
      <c r="H45" s="113"/>
      <c r="I45" s="133"/>
      <c r="J45" s="113"/>
      <c r="K45" s="113"/>
      <c r="L45" s="113"/>
      <c r="M45" s="113"/>
      <c r="N45" s="113"/>
      <c r="O45" s="113"/>
      <c r="P45" s="113"/>
      <c r="Q45" s="113"/>
      <c r="R45" s="113"/>
      <c r="S45" s="113"/>
      <c r="T45" s="113"/>
      <c r="U45" s="113"/>
      <c r="V45" s="113"/>
      <c r="W45" s="113"/>
      <c r="X45" s="113"/>
      <c r="Y45" s="113"/>
      <c r="Z45" s="113"/>
    </row>
    <row r="46" spans="1:27" ht="15.75" hidden="1" customHeight="1" x14ac:dyDescent="0.15">
      <c r="A46" s="88"/>
      <c r="B46" s="88"/>
      <c r="C46" s="113"/>
      <c r="D46" s="113"/>
      <c r="E46" s="113"/>
      <c r="F46" s="113"/>
      <c r="G46" s="113"/>
      <c r="H46" s="113"/>
      <c r="I46" s="133"/>
      <c r="J46" s="113"/>
      <c r="K46" s="113"/>
      <c r="L46" s="113"/>
      <c r="M46" s="113"/>
      <c r="N46" s="113"/>
      <c r="O46" s="113"/>
      <c r="P46" s="113"/>
      <c r="Q46" s="113"/>
      <c r="R46" s="113"/>
      <c r="S46" s="113"/>
      <c r="T46" s="113"/>
      <c r="U46" s="113"/>
      <c r="V46" s="113"/>
      <c r="W46" s="113"/>
      <c r="X46" s="113"/>
      <c r="Y46" s="113"/>
      <c r="Z46" s="113"/>
    </row>
    <row r="47" spans="1:27" ht="15.75" hidden="1" customHeight="1" x14ac:dyDescent="0.15">
      <c r="A47" s="88"/>
      <c r="B47" s="88"/>
      <c r="C47" s="113"/>
      <c r="D47" s="113"/>
      <c r="E47" s="113"/>
      <c r="F47" s="113"/>
      <c r="G47" s="113"/>
      <c r="H47" s="113"/>
      <c r="I47" s="133"/>
      <c r="J47" s="113"/>
      <c r="K47" s="113"/>
      <c r="L47" s="113"/>
      <c r="M47" s="113"/>
      <c r="N47" s="113"/>
      <c r="O47" s="113"/>
      <c r="P47" s="113"/>
      <c r="Q47" s="113"/>
      <c r="R47" s="113"/>
      <c r="S47" s="113"/>
      <c r="T47" s="113"/>
      <c r="U47" s="113"/>
      <c r="V47" s="113"/>
      <c r="W47" s="113"/>
      <c r="X47" s="113"/>
      <c r="Y47" s="113"/>
      <c r="Z47" s="113"/>
    </row>
    <row r="48" spans="1:27" ht="15.75" hidden="1" customHeight="1" x14ac:dyDescent="0.15">
      <c r="A48" s="88"/>
      <c r="B48" s="88"/>
      <c r="C48" s="113"/>
      <c r="D48" s="113"/>
      <c r="E48" s="113"/>
      <c r="F48" s="113"/>
      <c r="G48" s="113"/>
      <c r="H48" s="113"/>
      <c r="I48" s="133"/>
      <c r="J48" s="113"/>
      <c r="K48" s="113"/>
      <c r="L48" s="113"/>
      <c r="M48" s="113"/>
      <c r="N48" s="113"/>
      <c r="O48" s="113"/>
      <c r="P48" s="113"/>
      <c r="Q48" s="113"/>
      <c r="R48" s="113"/>
      <c r="S48" s="113"/>
      <c r="T48" s="113"/>
      <c r="U48" s="113"/>
      <c r="V48" s="113"/>
      <c r="W48" s="113"/>
      <c r="X48" s="113"/>
      <c r="Y48" s="113"/>
      <c r="Z48" s="113"/>
    </row>
    <row r="49" spans="1:26" ht="15.75" hidden="1" customHeight="1" x14ac:dyDescent="0.15">
      <c r="A49" s="88"/>
      <c r="B49" s="88"/>
      <c r="C49" s="113"/>
      <c r="D49" s="113"/>
      <c r="E49" s="113"/>
      <c r="F49" s="113"/>
      <c r="G49" s="113"/>
      <c r="H49" s="113"/>
      <c r="I49" s="133"/>
      <c r="J49" s="113"/>
      <c r="K49" s="113"/>
      <c r="L49" s="113"/>
      <c r="M49" s="113"/>
      <c r="N49" s="113"/>
      <c r="O49" s="113"/>
      <c r="P49" s="113"/>
      <c r="Q49" s="113"/>
      <c r="R49" s="113"/>
      <c r="S49" s="113"/>
      <c r="T49" s="113"/>
      <c r="U49" s="113"/>
      <c r="V49" s="113"/>
      <c r="W49" s="113"/>
      <c r="X49" s="113"/>
      <c r="Y49" s="113"/>
      <c r="Z49" s="113"/>
    </row>
    <row r="50" spans="1:26" ht="15.75" hidden="1" customHeight="1" x14ac:dyDescent="0.15">
      <c r="A50" s="88"/>
      <c r="B50" s="88"/>
      <c r="C50" s="113"/>
      <c r="D50" s="113"/>
      <c r="E50" s="113"/>
      <c r="F50" s="113"/>
      <c r="G50" s="113"/>
      <c r="H50" s="113"/>
      <c r="I50" s="133"/>
      <c r="J50" s="113"/>
      <c r="K50" s="113"/>
      <c r="L50" s="113"/>
      <c r="M50" s="113"/>
      <c r="N50" s="113"/>
      <c r="O50" s="113"/>
      <c r="P50" s="113"/>
      <c r="Q50" s="113"/>
      <c r="R50" s="113"/>
      <c r="S50" s="113"/>
      <c r="T50" s="113"/>
      <c r="U50" s="113"/>
      <c r="V50" s="113"/>
      <c r="W50" s="113"/>
      <c r="X50" s="113"/>
      <c r="Y50" s="113"/>
      <c r="Z50" s="113"/>
    </row>
    <row r="51" spans="1:26" ht="15.75" hidden="1" customHeight="1" x14ac:dyDescent="0.15">
      <c r="A51" s="88"/>
      <c r="B51" s="88"/>
      <c r="C51" s="113"/>
      <c r="D51" s="113"/>
      <c r="E51" s="113"/>
      <c r="F51" s="113"/>
      <c r="G51" s="113"/>
      <c r="H51" s="113"/>
      <c r="I51" s="133"/>
      <c r="J51" s="113"/>
      <c r="K51" s="113"/>
      <c r="L51" s="113"/>
      <c r="M51" s="113"/>
      <c r="N51" s="113"/>
      <c r="O51" s="113"/>
      <c r="P51" s="113"/>
      <c r="Q51" s="113"/>
      <c r="R51" s="113"/>
      <c r="S51" s="113"/>
      <c r="T51" s="113"/>
      <c r="U51" s="113"/>
      <c r="V51" s="113"/>
      <c r="W51" s="113"/>
      <c r="X51" s="113"/>
      <c r="Y51" s="113"/>
      <c r="Z51" s="113"/>
    </row>
    <row r="52" spans="1:26" ht="15.75" hidden="1" customHeight="1" x14ac:dyDescent="0.15">
      <c r="A52" s="88"/>
      <c r="B52" s="88"/>
      <c r="C52" s="113"/>
      <c r="D52" s="113"/>
      <c r="E52" s="113"/>
      <c r="F52" s="113"/>
      <c r="G52" s="113"/>
      <c r="H52" s="113"/>
      <c r="I52" s="133"/>
      <c r="J52" s="113"/>
      <c r="K52" s="113"/>
      <c r="L52" s="113"/>
      <c r="M52" s="113"/>
      <c r="N52" s="113"/>
      <c r="O52" s="113"/>
      <c r="P52" s="113"/>
      <c r="Q52" s="113"/>
      <c r="R52" s="113"/>
      <c r="S52" s="113"/>
      <c r="T52" s="113"/>
      <c r="U52" s="113"/>
      <c r="V52" s="113"/>
      <c r="W52" s="113"/>
      <c r="X52" s="113"/>
      <c r="Y52" s="113"/>
      <c r="Z52" s="113"/>
    </row>
    <row r="53" spans="1:26" ht="15.75" hidden="1" customHeight="1" x14ac:dyDescent="0.15">
      <c r="A53" s="88"/>
      <c r="B53" s="88"/>
      <c r="C53" s="113"/>
      <c r="D53" s="113"/>
      <c r="E53" s="113"/>
      <c r="F53" s="113"/>
      <c r="G53" s="113"/>
      <c r="H53" s="113"/>
      <c r="I53" s="133"/>
      <c r="J53" s="113"/>
      <c r="K53" s="113"/>
      <c r="L53" s="113"/>
      <c r="M53" s="113"/>
      <c r="N53" s="113"/>
      <c r="O53" s="113"/>
      <c r="P53" s="113"/>
      <c r="Q53" s="113"/>
      <c r="R53" s="113"/>
      <c r="S53" s="113"/>
      <c r="T53" s="113"/>
      <c r="U53" s="113"/>
      <c r="V53" s="113"/>
      <c r="W53" s="113"/>
      <c r="X53" s="113"/>
      <c r="Y53" s="113"/>
      <c r="Z53" s="113"/>
    </row>
    <row r="54" spans="1:26" ht="15.75" hidden="1" customHeight="1" x14ac:dyDescent="0.15">
      <c r="A54" s="88"/>
      <c r="B54" s="88"/>
      <c r="C54" s="113"/>
      <c r="D54" s="113"/>
      <c r="E54" s="113"/>
      <c r="F54" s="113"/>
      <c r="G54" s="113"/>
      <c r="H54" s="113"/>
      <c r="I54" s="133"/>
      <c r="J54" s="113"/>
      <c r="K54" s="113"/>
      <c r="L54" s="113"/>
      <c r="M54" s="113"/>
      <c r="N54" s="113"/>
      <c r="O54" s="113"/>
      <c r="P54" s="113"/>
      <c r="Q54" s="113"/>
      <c r="R54" s="113"/>
      <c r="S54" s="113"/>
      <c r="T54" s="113"/>
      <c r="U54" s="113"/>
      <c r="V54" s="113"/>
      <c r="W54" s="113"/>
      <c r="X54" s="113"/>
      <c r="Y54" s="113"/>
      <c r="Z54" s="113"/>
    </row>
    <row r="55" spans="1:26" ht="15.75" hidden="1" customHeight="1" x14ac:dyDescent="0.15">
      <c r="A55" s="88"/>
      <c r="B55" s="88"/>
      <c r="C55" s="113"/>
      <c r="D55" s="113"/>
      <c r="E55" s="113"/>
      <c r="F55" s="113"/>
      <c r="G55" s="113"/>
      <c r="H55" s="113"/>
      <c r="I55" s="133"/>
      <c r="J55" s="113"/>
      <c r="K55" s="113"/>
      <c r="L55" s="113"/>
      <c r="M55" s="113"/>
      <c r="N55" s="113"/>
      <c r="O55" s="113"/>
      <c r="P55" s="113"/>
      <c r="Q55" s="113"/>
      <c r="R55" s="113"/>
      <c r="S55" s="113"/>
      <c r="T55" s="113"/>
      <c r="U55" s="113"/>
      <c r="V55" s="113"/>
      <c r="W55" s="113"/>
      <c r="X55" s="113"/>
      <c r="Y55" s="113"/>
      <c r="Z55" s="113"/>
    </row>
    <row r="56" spans="1:26" ht="15.75" hidden="1" customHeight="1" x14ac:dyDescent="0.15">
      <c r="A56" s="88"/>
      <c r="B56" s="88"/>
      <c r="C56" s="113"/>
      <c r="D56" s="113"/>
      <c r="E56" s="113"/>
      <c r="F56" s="113"/>
      <c r="G56" s="113"/>
      <c r="H56" s="113"/>
      <c r="I56" s="133"/>
      <c r="J56" s="113"/>
      <c r="K56" s="113"/>
      <c r="L56" s="113"/>
      <c r="M56" s="113"/>
      <c r="N56" s="113"/>
      <c r="O56" s="113"/>
      <c r="P56" s="113"/>
      <c r="Q56" s="113"/>
      <c r="R56" s="113"/>
      <c r="S56" s="113"/>
      <c r="T56" s="113"/>
      <c r="U56" s="113"/>
      <c r="V56" s="113"/>
      <c r="W56" s="113"/>
      <c r="X56" s="113"/>
      <c r="Y56" s="113"/>
      <c r="Z56" s="113"/>
    </row>
    <row r="57" spans="1:26" ht="15.75" hidden="1" customHeight="1" x14ac:dyDescent="0.15">
      <c r="A57" s="88"/>
      <c r="B57" s="88"/>
      <c r="C57" s="113"/>
      <c r="D57" s="113"/>
      <c r="E57" s="113"/>
      <c r="F57" s="113"/>
      <c r="G57" s="113"/>
      <c r="H57" s="113"/>
      <c r="I57" s="133"/>
      <c r="J57" s="113"/>
      <c r="K57" s="113"/>
      <c r="L57" s="113"/>
      <c r="M57" s="113"/>
      <c r="N57" s="113"/>
      <c r="O57" s="113"/>
      <c r="P57" s="113"/>
      <c r="Q57" s="113"/>
      <c r="R57" s="113"/>
      <c r="S57" s="113"/>
      <c r="T57" s="113"/>
      <c r="U57" s="113"/>
      <c r="V57" s="113"/>
      <c r="W57" s="113"/>
      <c r="X57" s="113"/>
      <c r="Y57" s="113"/>
      <c r="Z57" s="113"/>
    </row>
    <row r="58" spans="1:26" ht="15.75" hidden="1" customHeight="1" x14ac:dyDescent="0.15">
      <c r="A58" s="88"/>
      <c r="B58" s="88"/>
      <c r="C58" s="113"/>
      <c r="D58" s="113"/>
      <c r="E58" s="113"/>
      <c r="F58" s="113"/>
      <c r="G58" s="113"/>
      <c r="H58" s="113"/>
      <c r="I58" s="133"/>
      <c r="J58" s="113"/>
      <c r="K58" s="113"/>
      <c r="L58" s="113"/>
      <c r="M58" s="113"/>
      <c r="N58" s="113"/>
      <c r="O58" s="113"/>
      <c r="P58" s="113"/>
      <c r="Q58" s="113"/>
      <c r="R58" s="113"/>
      <c r="S58" s="113"/>
      <c r="T58" s="113"/>
      <c r="U58" s="113"/>
      <c r="V58" s="113"/>
      <c r="W58" s="113"/>
      <c r="X58" s="113"/>
      <c r="Y58" s="113"/>
      <c r="Z58" s="113"/>
    </row>
    <row r="59" spans="1:26" ht="15" customHeight="1" x14ac:dyDescent="0.15">
      <c r="A59" s="88"/>
      <c r="B59" s="88"/>
      <c r="C59" s="113"/>
      <c r="D59" s="113"/>
      <c r="E59" s="113"/>
      <c r="F59" s="113"/>
      <c r="G59" s="113"/>
      <c r="H59" s="113"/>
      <c r="I59" s="133"/>
      <c r="J59" s="113"/>
      <c r="K59" s="113"/>
      <c r="L59" s="113"/>
      <c r="M59" s="113"/>
      <c r="N59" s="113"/>
      <c r="O59" s="113"/>
      <c r="P59" s="113"/>
      <c r="Q59" s="113"/>
      <c r="R59" s="113"/>
      <c r="S59" s="113"/>
      <c r="T59" s="113"/>
      <c r="U59" s="113"/>
      <c r="V59" s="113"/>
      <c r="W59" s="113"/>
      <c r="X59" s="113"/>
      <c r="Y59" s="113"/>
      <c r="Z59" s="113"/>
    </row>
    <row r="60" spans="1:26" ht="20.100000000000001" customHeight="1" x14ac:dyDescent="0.15">
      <c r="A60" s="88"/>
      <c r="B60" s="88"/>
      <c r="C60" s="100" t="s">
        <v>61</v>
      </c>
      <c r="D60" s="101"/>
      <c r="E60" s="101"/>
      <c r="F60" s="101"/>
      <c r="G60" s="101"/>
      <c r="H60" s="102"/>
      <c r="I60" s="134"/>
    </row>
    <row r="61" spans="1:26" ht="15" customHeight="1" x14ac:dyDescent="0.15">
      <c r="A61" s="88"/>
      <c r="B61" s="88"/>
      <c r="C61" s="103"/>
      <c r="D61" s="104"/>
      <c r="E61" s="104"/>
      <c r="F61" s="104"/>
      <c r="G61" s="104"/>
      <c r="H61" s="104"/>
      <c r="I61" s="105"/>
      <c r="J61" s="105"/>
      <c r="K61" s="105"/>
      <c r="L61" s="105"/>
      <c r="M61" s="105"/>
      <c r="N61" s="105"/>
      <c r="O61" s="105"/>
      <c r="P61" s="105"/>
      <c r="Q61" s="105"/>
      <c r="R61" s="105"/>
      <c r="S61" s="105"/>
      <c r="T61" s="105"/>
      <c r="U61" s="105"/>
      <c r="V61" s="105"/>
      <c r="W61" s="105"/>
      <c r="X61" s="105"/>
      <c r="Y61" s="105"/>
      <c r="Z61" s="106"/>
    </row>
    <row r="62" spans="1:26" ht="20.100000000000001" customHeight="1" x14ac:dyDescent="0.15">
      <c r="A62" s="88"/>
      <c r="B62" s="88"/>
      <c r="C62" s="103"/>
      <c r="D62" s="135" t="s">
        <v>62</v>
      </c>
      <c r="E62" s="135"/>
      <c r="F62" s="135"/>
      <c r="G62" s="135"/>
      <c r="H62" s="135"/>
      <c r="I62" s="135"/>
      <c r="J62" s="135"/>
      <c r="K62" s="135"/>
      <c r="L62" s="135"/>
      <c r="M62" s="135"/>
      <c r="N62" s="135"/>
      <c r="O62" s="135"/>
      <c r="P62" s="135"/>
      <c r="Q62" s="135"/>
      <c r="R62" s="135"/>
      <c r="S62" s="135"/>
      <c r="T62" s="135"/>
      <c r="U62" s="135"/>
      <c r="V62" s="135"/>
      <c r="W62" s="135"/>
      <c r="X62" s="135"/>
      <c r="Y62" s="135"/>
      <c r="Z62" s="112"/>
    </row>
    <row r="63" spans="1:26" ht="20.100000000000001" customHeight="1" x14ac:dyDescent="0.15">
      <c r="A63" s="88">
        <f>IF(AND($I63&lt;&gt;"しない", $I63&lt;&gt;"する"), 1001, 0)</f>
        <v>1001</v>
      </c>
      <c r="B63" s="88"/>
      <c r="C63" s="107"/>
      <c r="D63" s="108">
        <v>1</v>
      </c>
      <c r="E63" s="113" t="s">
        <v>63</v>
      </c>
      <c r="F63" s="113"/>
      <c r="G63" s="113"/>
      <c r="H63" s="113"/>
      <c r="I63" s="45"/>
      <c r="J63" s="45"/>
      <c r="K63" s="45"/>
      <c r="L63" s="45"/>
      <c r="M63" s="45"/>
      <c r="N63" s="113"/>
      <c r="O63" s="113"/>
      <c r="P63" s="113"/>
      <c r="Q63" s="113"/>
      <c r="R63" s="113"/>
      <c r="S63" s="113"/>
      <c r="T63" s="113"/>
      <c r="U63" s="113"/>
      <c r="V63" s="113"/>
      <c r="W63" s="113"/>
      <c r="X63" s="113"/>
      <c r="Y63" s="113"/>
      <c r="Z63" s="112"/>
    </row>
    <row r="64" spans="1:26" ht="20.100000000000001" customHeight="1" x14ac:dyDescent="0.15">
      <c r="A64" s="88"/>
      <c r="B64" s="88"/>
      <c r="C64" s="107"/>
      <c r="D64" s="113"/>
      <c r="E64" s="113"/>
      <c r="F64" s="113"/>
      <c r="G64" s="113"/>
      <c r="H64" s="113"/>
      <c r="I64" s="119"/>
      <c r="J64" s="115" t="s">
        <v>11</v>
      </c>
      <c r="K64" s="114"/>
      <c r="L64" s="114"/>
      <c r="M64" s="114"/>
      <c r="N64" s="114"/>
      <c r="O64" s="114"/>
      <c r="P64" s="114"/>
      <c r="Q64" s="114"/>
      <c r="R64" s="114"/>
      <c r="S64" s="114"/>
      <c r="T64" s="114"/>
      <c r="U64" s="114"/>
      <c r="V64" s="114"/>
      <c r="W64" s="114"/>
      <c r="X64" s="114"/>
      <c r="Y64" s="114"/>
      <c r="Z64" s="112"/>
    </row>
    <row r="65" spans="1:26" ht="20.100000000000001" hidden="1" customHeight="1" x14ac:dyDescent="0.15">
      <c r="A65" s="88"/>
      <c r="B65" s="88"/>
      <c r="C65" s="107"/>
      <c r="D65" s="113"/>
      <c r="E65" s="113"/>
      <c r="F65" s="113"/>
      <c r="G65" s="113"/>
      <c r="H65" s="113"/>
      <c r="I65" s="119"/>
      <c r="J65" s="114"/>
      <c r="K65" s="114"/>
      <c r="L65" s="114"/>
      <c r="M65" s="114"/>
      <c r="N65" s="114"/>
      <c r="O65" s="114"/>
      <c r="P65" s="114"/>
      <c r="Q65" s="114"/>
      <c r="R65" s="114"/>
      <c r="S65" s="114"/>
      <c r="T65" s="114"/>
      <c r="U65" s="114"/>
      <c r="V65" s="114"/>
      <c r="W65" s="114"/>
      <c r="X65" s="114"/>
      <c r="Y65" s="114"/>
      <c r="Z65" s="112"/>
    </row>
    <row r="66" spans="1:26" ht="20.100000000000001" hidden="1" customHeight="1" x14ac:dyDescent="0.15">
      <c r="A66" s="88"/>
      <c r="B66" s="88"/>
      <c r="C66" s="107"/>
      <c r="D66" s="113"/>
      <c r="E66" s="113"/>
      <c r="F66" s="113"/>
      <c r="G66" s="113"/>
      <c r="H66" s="113"/>
      <c r="I66" s="119"/>
      <c r="J66" s="114"/>
      <c r="K66" s="114"/>
      <c r="L66" s="114"/>
      <c r="M66" s="114"/>
      <c r="N66" s="114"/>
      <c r="O66" s="114"/>
      <c r="P66" s="114"/>
      <c r="Q66" s="114"/>
      <c r="R66" s="114"/>
      <c r="S66" s="114"/>
      <c r="T66" s="114"/>
      <c r="U66" s="114"/>
      <c r="V66" s="114"/>
      <c r="W66" s="114"/>
      <c r="X66" s="114"/>
      <c r="Y66" s="114"/>
      <c r="Z66" s="112"/>
    </row>
    <row r="67" spans="1:26" ht="20.100000000000001" hidden="1" customHeight="1" x14ac:dyDescent="0.15">
      <c r="A67" s="88"/>
      <c r="B67" s="88"/>
      <c r="C67" s="107"/>
      <c r="D67" s="113"/>
      <c r="E67" s="113"/>
      <c r="F67" s="113"/>
      <c r="G67" s="113"/>
      <c r="H67" s="113"/>
      <c r="I67" s="119"/>
      <c r="J67" s="114"/>
      <c r="K67" s="114"/>
      <c r="L67" s="114"/>
      <c r="M67" s="114"/>
      <c r="N67" s="114"/>
      <c r="O67" s="114"/>
      <c r="P67" s="114"/>
      <c r="Q67" s="114"/>
      <c r="R67" s="114"/>
      <c r="S67" s="114"/>
      <c r="T67" s="114"/>
      <c r="U67" s="114"/>
      <c r="V67" s="114"/>
      <c r="W67" s="114"/>
      <c r="X67" s="114"/>
      <c r="Y67" s="114"/>
      <c r="Z67" s="112"/>
    </row>
    <row r="68" spans="1:26" ht="20.100000000000001" hidden="1" customHeight="1" x14ac:dyDescent="0.15">
      <c r="A68" s="88"/>
      <c r="B68" s="88"/>
      <c r="C68" s="107"/>
      <c r="D68" s="113"/>
      <c r="E68" s="113"/>
      <c r="F68" s="113"/>
      <c r="G68" s="113"/>
      <c r="H68" s="113"/>
      <c r="I68" s="119"/>
      <c r="J68" s="114"/>
      <c r="K68" s="114"/>
      <c r="L68" s="114"/>
      <c r="M68" s="114"/>
      <c r="N68" s="114"/>
      <c r="O68" s="114"/>
      <c r="P68" s="114"/>
      <c r="Q68" s="114"/>
      <c r="R68" s="114"/>
      <c r="S68" s="114"/>
      <c r="T68" s="114"/>
      <c r="U68" s="114"/>
      <c r="V68" s="114"/>
      <c r="W68" s="114"/>
      <c r="X68" s="114"/>
      <c r="Y68" s="114"/>
      <c r="Z68" s="112"/>
    </row>
    <row r="69" spans="1:26" ht="20.100000000000001" customHeight="1" x14ac:dyDescent="0.15">
      <c r="A69" s="88">
        <f>IF(OR(AND($I63="する",TRIM($I69)=""),AND($I63="しない",NOT(ISBLANK($I69)))), 1001, 0)</f>
        <v>0</v>
      </c>
      <c r="B69" s="88"/>
      <c r="C69" s="107"/>
      <c r="D69" s="108">
        <v>2</v>
      </c>
      <c r="E69" s="83" t="s">
        <v>42</v>
      </c>
      <c r="I69" s="55"/>
      <c r="J69" s="56"/>
      <c r="K69" s="56"/>
      <c r="L69" s="56"/>
      <c r="M69" s="56"/>
      <c r="N69" s="113"/>
      <c r="O69" s="113"/>
      <c r="P69" s="113"/>
      <c r="Q69" s="113"/>
      <c r="R69" s="113"/>
      <c r="S69" s="113"/>
      <c r="T69" s="113"/>
      <c r="U69" s="113"/>
      <c r="V69" s="113"/>
      <c r="W69" s="113"/>
      <c r="X69" s="113"/>
      <c r="Y69" s="113"/>
      <c r="Z69" s="112"/>
    </row>
    <row r="70" spans="1:26" ht="20.100000000000001" customHeight="1" x14ac:dyDescent="0.15">
      <c r="A70" s="88"/>
      <c r="B70" s="88"/>
      <c r="C70" s="107"/>
      <c r="D70" s="108"/>
      <c r="E70" s="113"/>
      <c r="F70" s="113"/>
      <c r="G70" s="113"/>
      <c r="H70" s="113"/>
      <c r="I70" s="110"/>
      <c r="J70" s="115" t="s">
        <v>216</v>
      </c>
      <c r="K70" s="114"/>
      <c r="L70" s="114"/>
      <c r="M70" s="114"/>
      <c r="N70" s="114"/>
      <c r="O70" s="114"/>
      <c r="P70" s="114"/>
      <c r="Q70" s="114"/>
      <c r="R70" s="114"/>
      <c r="S70" s="114"/>
      <c r="T70" s="114"/>
      <c r="U70" s="114"/>
      <c r="V70" s="114"/>
      <c r="W70" s="114"/>
      <c r="X70" s="114"/>
      <c r="Y70" s="114"/>
      <c r="Z70" s="112"/>
    </row>
    <row r="71" spans="1:26" ht="20.100000000000001" customHeight="1" x14ac:dyDescent="0.15">
      <c r="A71" s="88">
        <f>IF(OR(AND($I63="する",AND($I71&lt;&gt;"", OR(ISERROR(FIND("@"&amp;LEFT($I71,3)&amp;"@", 都道府県3))=FALSE, ISERROR(FIND("@"&amp;LEFT($I71,4)&amp;"@",都道府県4))=FALSE))=FALSE),AND($I63="しない",NOT(ISBLANK($I71)))), 1001, 0)</f>
        <v>0</v>
      </c>
      <c r="B71" s="88"/>
      <c r="C71" s="107"/>
      <c r="D71" s="108">
        <v>3</v>
      </c>
      <c r="E71" s="83" t="s">
        <v>43</v>
      </c>
      <c r="I71" s="57"/>
      <c r="J71" s="57"/>
      <c r="K71" s="57"/>
      <c r="L71" s="57"/>
      <c r="M71" s="57"/>
      <c r="N71" s="57"/>
      <c r="O71" s="57"/>
      <c r="P71" s="57"/>
      <c r="Q71" s="58"/>
      <c r="R71" s="57"/>
      <c r="S71" s="57"/>
      <c r="T71" s="57"/>
      <c r="U71" s="57"/>
      <c r="V71" s="57"/>
      <c r="W71" s="57"/>
      <c r="X71" s="57"/>
      <c r="Y71" s="57"/>
      <c r="Z71" s="112"/>
    </row>
    <row r="72" spans="1:26" ht="20.100000000000001" customHeight="1" x14ac:dyDescent="0.15">
      <c r="A72" s="88"/>
      <c r="B72" s="88"/>
      <c r="C72" s="107"/>
      <c r="D72" s="108"/>
      <c r="E72" s="113"/>
      <c r="F72" s="113"/>
      <c r="G72" s="113"/>
      <c r="H72" s="113"/>
      <c r="I72" s="110"/>
      <c r="J72" s="115" t="s">
        <v>44</v>
      </c>
      <c r="K72" s="114"/>
      <c r="L72" s="114"/>
      <c r="M72" s="114"/>
      <c r="N72" s="114"/>
      <c r="O72" s="114"/>
      <c r="P72" s="114"/>
      <c r="Q72" s="114"/>
      <c r="R72" s="114"/>
      <c r="S72" s="114"/>
      <c r="T72" s="114"/>
      <c r="U72" s="114"/>
      <c r="V72" s="114"/>
      <c r="W72" s="114"/>
      <c r="X72" s="114"/>
      <c r="Y72" s="114"/>
      <c r="Z72" s="112"/>
    </row>
    <row r="73" spans="1:26" ht="20.100000000000001" customHeight="1" x14ac:dyDescent="0.15">
      <c r="A73" s="88">
        <f>IF(OR(AND($I63="する",TRIM($I73)=""),AND($I63="しない",NOT(ISBLANK($I73)))), 1001, 0)</f>
        <v>0</v>
      </c>
      <c r="B73" s="88"/>
      <c r="C73" s="107"/>
      <c r="D73" s="108">
        <v>4</v>
      </c>
      <c r="E73" s="83" t="s">
        <v>45</v>
      </c>
      <c r="I73" s="45"/>
      <c r="J73" s="45"/>
      <c r="K73" s="45"/>
      <c r="L73" s="45"/>
      <c r="M73" s="45"/>
      <c r="N73" s="45"/>
      <c r="O73" s="45"/>
      <c r="P73" s="45"/>
      <c r="Q73" s="52"/>
      <c r="R73" s="45"/>
      <c r="S73" s="45"/>
      <c r="T73" s="45"/>
      <c r="U73" s="45"/>
      <c r="V73" s="45"/>
      <c r="W73" s="45"/>
      <c r="X73" s="45"/>
      <c r="Y73" s="45"/>
      <c r="Z73" s="112"/>
    </row>
    <row r="74" spans="1:26" ht="30" customHeight="1" x14ac:dyDescent="0.15">
      <c r="A74" s="88"/>
      <c r="B74" s="88"/>
      <c r="C74" s="116"/>
      <c r="D74" s="113"/>
      <c r="I74" s="110"/>
      <c r="J74" s="136" t="s">
        <v>214</v>
      </c>
      <c r="K74" s="136"/>
      <c r="L74" s="136"/>
      <c r="M74" s="136"/>
      <c r="N74" s="136"/>
      <c r="O74" s="136"/>
      <c r="P74" s="136"/>
      <c r="Q74" s="136"/>
      <c r="R74" s="136"/>
      <c r="S74" s="136"/>
      <c r="T74" s="136"/>
      <c r="U74" s="136"/>
      <c r="V74" s="136"/>
      <c r="W74" s="136"/>
      <c r="X74" s="136"/>
      <c r="Y74" s="136"/>
      <c r="Z74" s="112"/>
    </row>
    <row r="75" spans="1:26" ht="20.100000000000001" customHeight="1" x14ac:dyDescent="0.15">
      <c r="A75" s="88">
        <f>IF(OR(AND($I63="する",TRIM($I75)=""),AND($I63="しない",NOT(ISBLANK($I75)))), 1001, 0)</f>
        <v>0</v>
      </c>
      <c r="B75" s="88"/>
      <c r="C75" s="107"/>
      <c r="D75" s="108">
        <v>5</v>
      </c>
      <c r="E75" s="83" t="s">
        <v>46</v>
      </c>
      <c r="I75" s="45"/>
      <c r="J75" s="45"/>
      <c r="K75" s="45"/>
      <c r="L75" s="45"/>
      <c r="M75" s="45"/>
      <c r="N75" s="45"/>
      <c r="O75" s="45"/>
      <c r="P75" s="45"/>
      <c r="Q75" s="45"/>
      <c r="R75" s="45"/>
      <c r="S75" s="45"/>
      <c r="T75" s="45"/>
      <c r="U75" s="45"/>
      <c r="V75" s="45"/>
      <c r="W75" s="45"/>
      <c r="X75" s="45"/>
      <c r="Y75" s="45"/>
      <c r="Z75" s="112"/>
    </row>
    <row r="76" spans="1:26" ht="30" customHeight="1" x14ac:dyDescent="0.15">
      <c r="A76" s="88"/>
      <c r="B76" s="88"/>
      <c r="C76" s="116"/>
      <c r="D76" s="113"/>
      <c r="E76" s="113"/>
      <c r="F76" s="113"/>
      <c r="G76" s="113"/>
      <c r="H76" s="113"/>
      <c r="I76" s="110"/>
      <c r="J76" s="136" t="s">
        <v>213</v>
      </c>
      <c r="K76" s="136"/>
      <c r="L76" s="136"/>
      <c r="M76" s="136"/>
      <c r="N76" s="136"/>
      <c r="O76" s="136"/>
      <c r="P76" s="136"/>
      <c r="Q76" s="136"/>
      <c r="R76" s="136"/>
      <c r="S76" s="136"/>
      <c r="T76" s="136"/>
      <c r="U76" s="136"/>
      <c r="V76" s="136"/>
      <c r="W76" s="136"/>
      <c r="X76" s="136"/>
      <c r="Y76" s="136"/>
      <c r="Z76" s="112"/>
    </row>
    <row r="77" spans="1:26" ht="20.100000000000001" customHeight="1" x14ac:dyDescent="0.15">
      <c r="A77" s="88">
        <f>IF(OR(AND($I63="する",TRIM($I77)=""),AND($I63="しない",NOT(ISBLANK($I77)))), 1001, 0)</f>
        <v>0</v>
      </c>
      <c r="B77" s="88"/>
      <c r="C77" s="107"/>
      <c r="D77" s="108">
        <v>6</v>
      </c>
      <c r="E77" s="83" t="s">
        <v>64</v>
      </c>
      <c r="I77" s="45"/>
      <c r="J77" s="45"/>
      <c r="K77" s="45"/>
      <c r="L77" s="45"/>
      <c r="M77" s="45"/>
      <c r="N77" s="45"/>
      <c r="O77" s="45"/>
      <c r="P77" s="45"/>
      <c r="Q77" s="45"/>
      <c r="R77" s="45"/>
      <c r="S77" s="45"/>
      <c r="T77" s="45"/>
      <c r="U77" s="45"/>
      <c r="V77" s="45"/>
      <c r="W77" s="45"/>
      <c r="X77" s="45"/>
      <c r="Y77" s="45"/>
      <c r="Z77" s="112"/>
    </row>
    <row r="78" spans="1:26" ht="20.100000000000001" customHeight="1" x14ac:dyDescent="0.15">
      <c r="A78" s="88"/>
      <c r="B78" s="88"/>
      <c r="C78" s="116"/>
      <c r="D78" s="113"/>
      <c r="E78" s="113"/>
      <c r="F78" s="113"/>
      <c r="G78" s="113"/>
      <c r="H78" s="113"/>
      <c r="I78" s="110"/>
      <c r="J78" s="125" t="s">
        <v>65</v>
      </c>
      <c r="K78" s="114"/>
      <c r="L78" s="114"/>
      <c r="M78" s="114"/>
      <c r="N78" s="114"/>
      <c r="O78" s="114"/>
      <c r="P78" s="114"/>
      <c r="Q78" s="114"/>
      <c r="R78" s="114"/>
      <c r="S78" s="114"/>
      <c r="T78" s="114"/>
      <c r="U78" s="114"/>
      <c r="V78" s="114"/>
      <c r="W78" s="114"/>
      <c r="X78" s="114"/>
      <c r="Y78" s="114"/>
      <c r="Z78" s="112"/>
    </row>
    <row r="79" spans="1:26" ht="20.100000000000001" customHeight="1" x14ac:dyDescent="0.15">
      <c r="A79" s="88">
        <f>IF(OR(AND($I63="する",OR(TRIM($I79)="", NOT(OR(IFERROR(SEARCH(" ",$I79),0)&gt;0, IFERROR(SEARCH("　",$I79),0)&gt;0)))),AND($I63="しない",NOT(ISBLANK($I79)))), 1001, 0)</f>
        <v>0</v>
      </c>
      <c r="B79" s="88"/>
      <c r="C79" s="107"/>
      <c r="D79" s="108">
        <v>7</v>
      </c>
      <c r="E79" s="83" t="s">
        <v>66</v>
      </c>
      <c r="I79" s="45"/>
      <c r="J79" s="45"/>
      <c r="K79" s="45"/>
      <c r="L79" s="45"/>
      <c r="M79" s="45"/>
      <c r="N79" s="45"/>
      <c r="O79" s="45"/>
      <c r="P79" s="45"/>
      <c r="Q79" s="45"/>
      <c r="R79" s="45"/>
      <c r="S79" s="45"/>
      <c r="T79" s="45"/>
      <c r="U79" s="45"/>
      <c r="V79" s="45"/>
      <c r="W79" s="45"/>
      <c r="X79" s="45"/>
      <c r="Y79" s="45"/>
      <c r="Z79" s="112"/>
    </row>
    <row r="80" spans="1:26" ht="20.100000000000001" customHeight="1" x14ac:dyDescent="0.15">
      <c r="A80" s="88"/>
      <c r="B80" s="88"/>
      <c r="C80" s="116"/>
      <c r="D80" s="113"/>
      <c r="E80" s="137" t="s">
        <v>67</v>
      </c>
      <c r="F80" s="113"/>
      <c r="G80" s="113"/>
      <c r="H80" s="113"/>
      <c r="I80" s="119"/>
      <c r="J80" s="115" t="s">
        <v>50</v>
      </c>
      <c r="K80" s="115"/>
      <c r="L80" s="115"/>
      <c r="M80" s="115"/>
      <c r="N80" s="115"/>
      <c r="O80" s="115"/>
      <c r="P80" s="115"/>
      <c r="Q80" s="115"/>
      <c r="R80" s="115"/>
      <c r="S80" s="115"/>
      <c r="T80" s="115"/>
      <c r="U80" s="115"/>
      <c r="V80" s="115"/>
      <c r="W80" s="115"/>
      <c r="X80" s="115"/>
      <c r="Y80" s="115"/>
      <c r="Z80" s="112"/>
    </row>
    <row r="81" spans="1:27" ht="20.100000000000001" customHeight="1" x14ac:dyDescent="0.15">
      <c r="A81" s="88">
        <f>IF(OR(AND($I63="する",OR(TRIM($I81)="", NOT(OR(IFERROR(SEARCH(" ",$I81),0)&gt;0, IFERROR(SEARCH("　",$I81),0)&gt;0)))),AND($I63="しない",NOT(ISBLANK($I81)))), 1001, 0)</f>
        <v>0</v>
      </c>
      <c r="B81" s="88"/>
      <c r="C81" s="107"/>
      <c r="D81" s="108">
        <v>8</v>
      </c>
      <c r="E81" s="83" t="s">
        <v>66</v>
      </c>
      <c r="I81" s="45"/>
      <c r="J81" s="45"/>
      <c r="K81" s="45"/>
      <c r="L81" s="45"/>
      <c r="M81" s="45"/>
      <c r="N81" s="45"/>
      <c r="O81" s="45"/>
      <c r="P81" s="45"/>
      <c r="Q81" s="45"/>
      <c r="R81" s="45"/>
      <c r="S81" s="45"/>
      <c r="T81" s="45"/>
      <c r="U81" s="45"/>
      <c r="V81" s="45"/>
      <c r="W81" s="45"/>
      <c r="X81" s="45"/>
      <c r="Y81" s="45"/>
      <c r="Z81" s="112"/>
    </row>
    <row r="82" spans="1:27" ht="20.100000000000001" customHeight="1" x14ac:dyDescent="0.15">
      <c r="A82" s="88"/>
      <c r="B82" s="88"/>
      <c r="C82" s="116"/>
      <c r="D82" s="113"/>
      <c r="E82" s="113"/>
      <c r="F82" s="113"/>
      <c r="G82" s="113"/>
      <c r="H82" s="113"/>
      <c r="I82" s="119"/>
      <c r="J82" s="115" t="s">
        <v>52</v>
      </c>
      <c r="K82" s="115"/>
      <c r="L82" s="115"/>
      <c r="M82" s="115"/>
      <c r="N82" s="115"/>
      <c r="O82" s="115"/>
      <c r="P82" s="115"/>
      <c r="Q82" s="115"/>
      <c r="R82" s="115"/>
      <c r="S82" s="115"/>
      <c r="T82" s="115"/>
      <c r="U82" s="115"/>
      <c r="V82" s="115"/>
      <c r="W82" s="115"/>
      <c r="X82" s="115"/>
      <c r="Y82" s="115"/>
      <c r="Z82" s="112"/>
    </row>
    <row r="83" spans="1:27" ht="20.100000000000001" customHeight="1" x14ac:dyDescent="0.15">
      <c r="A83" s="88">
        <f>IF(OR(AND($I63="する",NOT(AND(TRIM($I83)&lt;&gt;"",ISNUMBER(VALUE(SUBSTITUTE($I83,"-",""))),IFERROR(SEARCH("-",$I83),0)&gt;0))), AND($I63="しない",NOT(ISBLANK($I83)))), 1001, 0)</f>
        <v>0</v>
      </c>
      <c r="B83" s="88"/>
      <c r="C83" s="107"/>
      <c r="D83" s="108">
        <v>9</v>
      </c>
      <c r="E83" s="83" t="s">
        <v>53</v>
      </c>
      <c r="I83" s="45"/>
      <c r="J83" s="45"/>
      <c r="K83" s="45"/>
      <c r="L83" s="45"/>
      <c r="M83" s="45"/>
      <c r="O83" s="120" t="s">
        <v>54</v>
      </c>
      <c r="P83" s="1"/>
      <c r="Q83" s="83" t="s">
        <v>55</v>
      </c>
      <c r="Y83" s="114"/>
      <c r="Z83" s="112"/>
    </row>
    <row r="84" spans="1:27" ht="20.100000000000001" customHeight="1" x14ac:dyDescent="0.15">
      <c r="A84" s="88">
        <f>IF(AND($I63="しない",NOT(ISBLANK($P83))), 1001, 0)</f>
        <v>0</v>
      </c>
      <c r="B84" s="88"/>
      <c r="C84" s="116"/>
      <c r="D84" s="113"/>
      <c r="E84" s="113"/>
      <c r="F84" s="113"/>
      <c r="G84" s="113"/>
      <c r="H84" s="113"/>
      <c r="I84" s="110"/>
      <c r="J84" s="115" t="s">
        <v>56</v>
      </c>
      <c r="K84" s="114"/>
      <c r="L84" s="114"/>
      <c r="M84" s="114"/>
      <c r="N84" s="114"/>
      <c r="O84" s="114"/>
      <c r="P84" s="114"/>
      <c r="Q84" s="114"/>
      <c r="R84" s="114"/>
      <c r="S84" s="114"/>
      <c r="T84" s="114"/>
      <c r="U84" s="114"/>
      <c r="V84" s="114"/>
      <c r="W84" s="114"/>
      <c r="X84" s="114"/>
      <c r="Y84" s="114"/>
      <c r="Z84" s="112"/>
    </row>
    <row r="85" spans="1:27" ht="20.100000000000001" customHeight="1" x14ac:dyDescent="0.15">
      <c r="A85" s="88">
        <f>IF(OR(AND($I63="する",AND(TRIM($I85)&lt;&gt;"",NOT(AND(ISNUMBER(VALUE(SUBSTITUTE($I85,"-",""))),IFERROR(SEARCH("-",$I85),0)&gt;0)))), AND($I63="しない",NOT(ISBLANK($I85)))), 1001, 0)</f>
        <v>0</v>
      </c>
      <c r="B85" s="88"/>
      <c r="C85" s="107"/>
      <c r="D85" s="108">
        <v>10</v>
      </c>
      <c r="E85" s="83" t="s">
        <v>57</v>
      </c>
      <c r="I85" s="45"/>
      <c r="J85" s="45"/>
      <c r="K85" s="45"/>
      <c r="L85" s="45"/>
      <c r="M85" s="45"/>
      <c r="N85" s="114"/>
      <c r="O85" s="114"/>
      <c r="P85" s="114"/>
      <c r="Q85" s="114"/>
      <c r="R85" s="114"/>
      <c r="S85" s="114"/>
      <c r="T85" s="114"/>
      <c r="U85" s="114"/>
      <c r="V85" s="114"/>
      <c r="W85" s="114"/>
      <c r="X85" s="114"/>
      <c r="Y85" s="114"/>
      <c r="Z85" s="112"/>
    </row>
    <row r="86" spans="1:27" ht="20.100000000000001" customHeight="1" x14ac:dyDescent="0.15">
      <c r="A86" s="88"/>
      <c r="B86" s="88"/>
      <c r="C86" s="116"/>
      <c r="D86" s="113"/>
      <c r="E86" s="113"/>
      <c r="F86" s="113"/>
      <c r="G86" s="113"/>
      <c r="H86" s="113"/>
      <c r="I86" s="110"/>
      <c r="J86" s="115" t="s">
        <v>56</v>
      </c>
      <c r="K86" s="114"/>
      <c r="L86" s="114"/>
      <c r="M86" s="114"/>
      <c r="N86" s="114"/>
      <c r="O86" s="114"/>
      <c r="P86" s="114"/>
      <c r="Q86" s="114"/>
      <c r="R86" s="114"/>
      <c r="S86" s="114"/>
      <c r="T86" s="114"/>
      <c r="U86" s="114"/>
      <c r="V86" s="114"/>
      <c r="W86" s="114"/>
      <c r="X86" s="114"/>
      <c r="Y86" s="114"/>
      <c r="Z86" s="112"/>
    </row>
    <row r="87" spans="1:27" ht="20.100000000000001" customHeight="1" x14ac:dyDescent="0.15">
      <c r="A87" s="88">
        <f>IF(OR(AND($I63="する",AND(TRIM($I87)&lt;&gt;"",NOT(IFERROR(SEARCH("@",$I87),0)&gt;0))),AND($I63="しない",NOT(ISBLANK($I87)))), 1001, 0)</f>
        <v>0</v>
      </c>
      <c r="B87" s="88"/>
      <c r="C87" s="116"/>
      <c r="D87" s="108">
        <v>11</v>
      </c>
      <c r="E87" s="83" t="s">
        <v>58</v>
      </c>
      <c r="I87" s="45"/>
      <c r="J87" s="45"/>
      <c r="K87" s="45"/>
      <c r="L87" s="45"/>
      <c r="M87" s="45"/>
      <c r="N87" s="45"/>
      <c r="O87" s="45"/>
      <c r="P87" s="45"/>
      <c r="Q87" s="46"/>
      <c r="R87" s="45"/>
      <c r="S87" s="45"/>
      <c r="T87" s="45"/>
      <c r="U87" s="45"/>
      <c r="V87" s="45"/>
      <c r="W87" s="45"/>
      <c r="X87" s="45"/>
      <c r="Y87" s="45"/>
      <c r="Z87" s="112"/>
    </row>
    <row r="88" spans="1:27" ht="20.100000000000001" customHeight="1" x14ac:dyDescent="0.15">
      <c r="A88" s="88"/>
      <c r="B88" s="88"/>
      <c r="C88" s="116"/>
      <c r="D88" s="108"/>
      <c r="I88" s="110"/>
      <c r="J88" s="121" t="s">
        <v>221</v>
      </c>
      <c r="K88" s="138"/>
      <c r="L88" s="114"/>
      <c r="M88" s="114"/>
      <c r="N88" s="114"/>
      <c r="O88" s="114"/>
      <c r="P88" s="114"/>
      <c r="Q88" s="139"/>
      <c r="R88" s="114"/>
      <c r="S88" s="114"/>
      <c r="T88" s="114"/>
      <c r="U88" s="114"/>
      <c r="V88" s="114"/>
      <c r="W88" s="114"/>
      <c r="X88" s="114"/>
      <c r="Y88" s="114"/>
      <c r="Z88" s="113"/>
      <c r="AA88" s="124"/>
    </row>
    <row r="89" spans="1:27" ht="20.100000000000001" customHeight="1" x14ac:dyDescent="0.15">
      <c r="A89" s="88"/>
      <c r="B89" s="88"/>
      <c r="C89" s="127"/>
      <c r="D89" s="128"/>
      <c r="E89" s="128"/>
      <c r="F89" s="128"/>
      <c r="G89" s="128"/>
      <c r="H89" s="128"/>
      <c r="I89" s="140"/>
      <c r="J89" s="141"/>
      <c r="K89" s="142"/>
      <c r="L89" s="141"/>
      <c r="M89" s="141"/>
      <c r="N89" s="141"/>
      <c r="O89" s="141"/>
      <c r="P89" s="141"/>
      <c r="Q89" s="143"/>
      <c r="R89" s="141"/>
      <c r="S89" s="141"/>
      <c r="T89" s="141"/>
      <c r="U89" s="141"/>
      <c r="V89" s="141"/>
      <c r="W89" s="141"/>
      <c r="X89" s="141"/>
      <c r="Y89" s="141"/>
      <c r="Z89" s="128"/>
      <c r="AA89" s="124"/>
    </row>
    <row r="90" spans="1:27" ht="20.100000000000001" customHeight="1" x14ac:dyDescent="0.15">
      <c r="A90" s="88"/>
      <c r="B90" s="88"/>
      <c r="C90" s="113"/>
      <c r="D90" s="113"/>
      <c r="E90" s="113"/>
      <c r="F90" s="113"/>
      <c r="G90" s="113"/>
      <c r="H90" s="113"/>
      <c r="I90" s="132"/>
      <c r="J90" s="113"/>
      <c r="K90" s="144"/>
      <c r="L90" s="113"/>
      <c r="M90" s="113"/>
      <c r="N90" s="113"/>
      <c r="O90" s="113"/>
      <c r="P90" s="113"/>
      <c r="Q90" s="113"/>
      <c r="R90" s="113"/>
      <c r="S90" s="113"/>
      <c r="T90" s="113"/>
      <c r="U90" s="113"/>
      <c r="V90" s="113"/>
      <c r="W90" s="113"/>
      <c r="X90" s="113"/>
      <c r="Y90" s="113"/>
      <c r="Z90" s="113"/>
    </row>
    <row r="91" spans="1:27" ht="15.75" hidden="1" customHeight="1" x14ac:dyDescent="0.15">
      <c r="A91" s="88"/>
      <c r="B91" s="88"/>
      <c r="C91" s="113"/>
      <c r="D91" s="113"/>
      <c r="E91" s="113"/>
      <c r="F91" s="113"/>
      <c r="G91" s="113"/>
      <c r="H91" s="113"/>
      <c r="I91" s="132"/>
      <c r="J91" s="113"/>
      <c r="K91" s="144"/>
      <c r="L91" s="113"/>
      <c r="M91" s="113"/>
      <c r="N91" s="113"/>
      <c r="O91" s="113"/>
      <c r="P91" s="113"/>
      <c r="Q91" s="113"/>
      <c r="R91" s="113"/>
      <c r="S91" s="113"/>
      <c r="T91" s="113"/>
      <c r="U91" s="113"/>
      <c r="V91" s="113"/>
      <c r="W91" s="113"/>
      <c r="X91" s="113"/>
      <c r="Y91" s="113"/>
      <c r="Z91" s="113"/>
    </row>
    <row r="92" spans="1:27" ht="15.75" hidden="1" customHeight="1" x14ac:dyDescent="0.15">
      <c r="A92" s="88"/>
      <c r="B92" s="88"/>
      <c r="C92" s="113"/>
      <c r="D92" s="113"/>
      <c r="E92" s="113"/>
      <c r="F92" s="113"/>
      <c r="G92" s="113"/>
      <c r="H92" s="113"/>
      <c r="I92" s="132"/>
      <c r="J92" s="113"/>
      <c r="K92" s="144"/>
      <c r="L92" s="113"/>
      <c r="M92" s="113"/>
      <c r="N92" s="113"/>
      <c r="O92" s="113"/>
      <c r="P92" s="113"/>
      <c r="Q92" s="113"/>
      <c r="R92" s="113"/>
      <c r="S92" s="113"/>
      <c r="T92" s="113"/>
      <c r="U92" s="113"/>
      <c r="V92" s="113"/>
      <c r="W92" s="113"/>
      <c r="X92" s="113"/>
      <c r="Y92" s="113"/>
      <c r="Z92" s="113"/>
    </row>
    <row r="93" spans="1:27" ht="15.75" hidden="1" customHeight="1" x14ac:dyDescent="0.15">
      <c r="A93" s="88"/>
      <c r="B93" s="88"/>
      <c r="C93" s="113"/>
      <c r="D93" s="113"/>
      <c r="E93" s="113"/>
      <c r="F93" s="113"/>
      <c r="G93" s="113"/>
      <c r="H93" s="113"/>
      <c r="I93" s="132"/>
      <c r="J93" s="113"/>
      <c r="K93" s="144"/>
      <c r="L93" s="113"/>
      <c r="M93" s="113"/>
      <c r="N93" s="113"/>
      <c r="O93" s="113"/>
      <c r="P93" s="113"/>
      <c r="Q93" s="113"/>
      <c r="R93" s="113"/>
      <c r="S93" s="113"/>
      <c r="T93" s="113"/>
      <c r="U93" s="113"/>
      <c r="V93" s="113"/>
      <c r="W93" s="113"/>
      <c r="X93" s="113"/>
      <c r="Y93" s="113"/>
      <c r="Z93" s="113"/>
    </row>
    <row r="94" spans="1:27" ht="15.75" hidden="1" customHeight="1" x14ac:dyDescent="0.15">
      <c r="A94" s="88"/>
      <c r="B94" s="88"/>
      <c r="C94" s="113"/>
      <c r="D94" s="113"/>
      <c r="E94" s="113"/>
      <c r="F94" s="113"/>
      <c r="G94" s="113"/>
      <c r="H94" s="113"/>
      <c r="I94" s="132"/>
      <c r="J94" s="113"/>
      <c r="K94" s="144"/>
      <c r="L94" s="113"/>
      <c r="M94" s="113"/>
      <c r="N94" s="113"/>
      <c r="O94" s="113"/>
      <c r="P94" s="113"/>
      <c r="Q94" s="113"/>
      <c r="R94" s="113"/>
      <c r="S94" s="113"/>
      <c r="T94" s="113"/>
      <c r="U94" s="113"/>
      <c r="V94" s="113"/>
      <c r="W94" s="113"/>
      <c r="X94" s="113"/>
      <c r="Y94" s="113"/>
      <c r="Z94" s="113"/>
    </row>
    <row r="95" spans="1:27" ht="15.75" hidden="1" customHeight="1" x14ac:dyDescent="0.15">
      <c r="A95" s="88"/>
      <c r="B95" s="88"/>
      <c r="C95" s="113"/>
      <c r="D95" s="113"/>
      <c r="E95" s="113"/>
      <c r="F95" s="113"/>
      <c r="G95" s="113"/>
      <c r="H95" s="113"/>
      <c r="I95" s="132"/>
      <c r="J95" s="113"/>
      <c r="K95" s="144"/>
      <c r="L95" s="113"/>
      <c r="M95" s="113"/>
      <c r="N95" s="113"/>
      <c r="O95" s="113"/>
      <c r="P95" s="113"/>
      <c r="Q95" s="113"/>
      <c r="R95" s="113"/>
      <c r="S95" s="113"/>
      <c r="T95" s="113"/>
      <c r="U95" s="113"/>
      <c r="V95" s="113"/>
      <c r="W95" s="113"/>
      <c r="X95" s="113"/>
      <c r="Y95" s="113"/>
      <c r="Z95" s="113"/>
    </row>
    <row r="96" spans="1:27" ht="15.75" hidden="1" customHeight="1" x14ac:dyDescent="0.15">
      <c r="A96" s="88"/>
      <c r="B96" s="88"/>
      <c r="C96" s="113"/>
      <c r="D96" s="113"/>
      <c r="E96" s="113"/>
      <c r="F96" s="113"/>
      <c r="G96" s="113"/>
      <c r="H96" s="113"/>
      <c r="I96" s="132"/>
      <c r="J96" s="113"/>
      <c r="K96" s="144"/>
      <c r="L96" s="113"/>
      <c r="M96" s="113"/>
      <c r="N96" s="113"/>
      <c r="O96" s="113"/>
      <c r="P96" s="113"/>
      <c r="Q96" s="113"/>
      <c r="R96" s="113"/>
      <c r="S96" s="113"/>
      <c r="T96" s="113"/>
      <c r="U96" s="113"/>
      <c r="V96" s="113"/>
      <c r="W96" s="113"/>
      <c r="X96" s="113"/>
      <c r="Y96" s="113"/>
      <c r="Z96" s="113"/>
    </row>
    <row r="97" spans="1:26" ht="15.75" hidden="1" customHeight="1" x14ac:dyDescent="0.15">
      <c r="A97" s="88"/>
      <c r="B97" s="88"/>
      <c r="C97" s="113"/>
      <c r="D97" s="113"/>
      <c r="E97" s="113"/>
      <c r="F97" s="113"/>
      <c r="G97" s="113"/>
      <c r="H97" s="113"/>
      <c r="I97" s="132"/>
      <c r="J97" s="113"/>
      <c r="K97" s="144"/>
      <c r="L97" s="113"/>
      <c r="M97" s="113"/>
      <c r="N97" s="113"/>
      <c r="O97" s="113"/>
      <c r="P97" s="113"/>
      <c r="Q97" s="113"/>
      <c r="R97" s="113"/>
      <c r="S97" s="113"/>
      <c r="T97" s="113"/>
      <c r="U97" s="113"/>
      <c r="V97" s="113"/>
      <c r="W97" s="113"/>
      <c r="X97" s="113"/>
      <c r="Y97" s="113"/>
      <c r="Z97" s="113"/>
    </row>
    <row r="98" spans="1:26" ht="15.75" hidden="1" customHeight="1" x14ac:dyDescent="0.15">
      <c r="A98" s="88"/>
      <c r="B98" s="88"/>
      <c r="C98" s="113"/>
      <c r="D98" s="113"/>
      <c r="E98" s="113"/>
      <c r="F98" s="113"/>
      <c r="G98" s="113"/>
      <c r="H98" s="113"/>
      <c r="I98" s="132"/>
      <c r="J98" s="113"/>
      <c r="K98" s="144"/>
      <c r="L98" s="113"/>
      <c r="M98" s="113"/>
      <c r="N98" s="113"/>
      <c r="O98" s="113"/>
      <c r="P98" s="113"/>
      <c r="Q98" s="113"/>
      <c r="R98" s="113"/>
      <c r="S98" s="113"/>
      <c r="T98" s="113"/>
      <c r="U98" s="113"/>
      <c r="V98" s="113"/>
      <c r="W98" s="113"/>
      <c r="X98" s="113"/>
      <c r="Y98" s="113"/>
      <c r="Z98" s="113"/>
    </row>
    <row r="99" spans="1:26" ht="15.75" hidden="1" customHeight="1" x14ac:dyDescent="0.15">
      <c r="A99" s="88"/>
      <c r="B99" s="88"/>
      <c r="C99" s="113"/>
      <c r="D99" s="113"/>
      <c r="E99" s="113"/>
      <c r="F99" s="113"/>
      <c r="G99" s="113"/>
      <c r="H99" s="113"/>
      <c r="I99" s="132"/>
      <c r="J99" s="113"/>
      <c r="K99" s="144"/>
      <c r="L99" s="113"/>
      <c r="M99" s="113"/>
      <c r="N99" s="113"/>
      <c r="O99" s="113"/>
      <c r="P99" s="113"/>
      <c r="Q99" s="113"/>
      <c r="R99" s="113"/>
      <c r="S99" s="113"/>
      <c r="T99" s="113"/>
      <c r="U99" s="113"/>
      <c r="V99" s="113"/>
      <c r="W99" s="113"/>
      <c r="X99" s="113"/>
      <c r="Y99" s="113"/>
      <c r="Z99" s="113"/>
    </row>
    <row r="100" spans="1:26" ht="15.75" hidden="1" customHeight="1" x14ac:dyDescent="0.15">
      <c r="A100" s="88"/>
      <c r="B100" s="88"/>
      <c r="C100" s="113"/>
      <c r="D100" s="113"/>
      <c r="E100" s="113"/>
      <c r="F100" s="113"/>
      <c r="G100" s="113"/>
      <c r="H100" s="113"/>
      <c r="I100" s="132"/>
      <c r="J100" s="113"/>
      <c r="K100" s="144"/>
      <c r="L100" s="113"/>
      <c r="M100" s="113"/>
      <c r="N100" s="113"/>
      <c r="O100" s="113"/>
      <c r="P100" s="113"/>
      <c r="Q100" s="113"/>
      <c r="R100" s="113"/>
      <c r="S100" s="113"/>
      <c r="T100" s="113"/>
      <c r="U100" s="113"/>
      <c r="V100" s="113"/>
      <c r="W100" s="113"/>
      <c r="X100" s="113"/>
      <c r="Y100" s="113"/>
      <c r="Z100" s="113"/>
    </row>
    <row r="101" spans="1:26" ht="15.75" hidden="1" customHeight="1" x14ac:dyDescent="0.15">
      <c r="A101" s="88"/>
      <c r="B101" s="88"/>
      <c r="C101" s="113"/>
      <c r="D101" s="113"/>
      <c r="E101" s="113"/>
      <c r="F101" s="113"/>
      <c r="G101" s="113"/>
      <c r="H101" s="113"/>
      <c r="I101" s="132"/>
      <c r="J101" s="113"/>
      <c r="K101" s="144"/>
      <c r="L101" s="113"/>
      <c r="M101" s="113"/>
      <c r="N101" s="113"/>
      <c r="O101" s="113"/>
      <c r="P101" s="113"/>
      <c r="Q101" s="113"/>
      <c r="R101" s="113"/>
      <c r="S101" s="113"/>
      <c r="T101" s="113"/>
      <c r="U101" s="113"/>
      <c r="V101" s="113"/>
      <c r="W101" s="113"/>
      <c r="X101" s="113"/>
      <c r="Y101" s="113"/>
      <c r="Z101" s="113"/>
    </row>
    <row r="102" spans="1:26" ht="15.75" hidden="1" customHeight="1" x14ac:dyDescent="0.15">
      <c r="A102" s="88"/>
      <c r="B102" s="88"/>
      <c r="C102" s="113"/>
      <c r="D102" s="113"/>
      <c r="E102" s="113"/>
      <c r="F102" s="113"/>
      <c r="G102" s="113"/>
      <c r="H102" s="113"/>
      <c r="I102" s="132"/>
      <c r="J102" s="113"/>
      <c r="K102" s="144"/>
      <c r="L102" s="113"/>
      <c r="M102" s="113"/>
      <c r="N102" s="113"/>
      <c r="O102" s="113"/>
      <c r="P102" s="113"/>
      <c r="Q102" s="113"/>
      <c r="R102" s="113"/>
      <c r="S102" s="113"/>
      <c r="T102" s="113"/>
      <c r="U102" s="113"/>
      <c r="V102" s="113"/>
      <c r="W102" s="113"/>
      <c r="X102" s="113"/>
      <c r="Y102" s="113"/>
      <c r="Z102" s="113"/>
    </row>
    <row r="103" spans="1:26" ht="15.75" hidden="1" customHeight="1" x14ac:dyDescent="0.15">
      <c r="A103" s="88"/>
      <c r="B103" s="88"/>
      <c r="C103" s="113"/>
      <c r="D103" s="113"/>
      <c r="E103" s="113"/>
      <c r="F103" s="113"/>
      <c r="G103" s="113"/>
      <c r="H103" s="113"/>
      <c r="I103" s="132"/>
      <c r="J103" s="113"/>
      <c r="K103" s="144"/>
      <c r="L103" s="113"/>
      <c r="M103" s="113"/>
      <c r="N103" s="113"/>
      <c r="O103" s="113"/>
      <c r="P103" s="113"/>
      <c r="Q103" s="113"/>
      <c r="R103" s="113"/>
      <c r="S103" s="113"/>
      <c r="T103" s="113"/>
      <c r="U103" s="113"/>
      <c r="V103" s="113"/>
      <c r="W103" s="113"/>
      <c r="X103" s="113"/>
      <c r="Y103" s="113"/>
      <c r="Z103" s="113"/>
    </row>
    <row r="104" spans="1:26" ht="15.75" hidden="1" customHeight="1" x14ac:dyDescent="0.15">
      <c r="A104" s="88"/>
      <c r="B104" s="88"/>
      <c r="C104" s="113"/>
      <c r="D104" s="113"/>
      <c r="E104" s="113"/>
      <c r="F104" s="113"/>
      <c r="G104" s="113"/>
      <c r="H104" s="113"/>
      <c r="I104" s="132"/>
      <c r="J104" s="113"/>
      <c r="K104" s="144"/>
      <c r="L104" s="113"/>
      <c r="M104" s="113"/>
      <c r="N104" s="113"/>
      <c r="O104" s="113"/>
      <c r="P104" s="113"/>
      <c r="Q104" s="113"/>
      <c r="R104" s="113"/>
      <c r="S104" s="113"/>
      <c r="T104" s="113"/>
      <c r="U104" s="113"/>
      <c r="V104" s="113"/>
      <c r="W104" s="113"/>
      <c r="X104" s="113"/>
      <c r="Y104" s="113"/>
      <c r="Z104" s="113"/>
    </row>
    <row r="105" spans="1:26" ht="15.75" hidden="1" customHeight="1" x14ac:dyDescent="0.15">
      <c r="A105" s="88"/>
      <c r="B105" s="88"/>
      <c r="C105" s="113"/>
      <c r="D105" s="113"/>
      <c r="E105" s="113"/>
      <c r="F105" s="113"/>
      <c r="G105" s="113"/>
      <c r="H105" s="113"/>
      <c r="I105" s="132"/>
      <c r="J105" s="113"/>
      <c r="K105" s="144"/>
      <c r="L105" s="113"/>
      <c r="M105" s="113"/>
      <c r="N105" s="113"/>
      <c r="O105" s="113"/>
      <c r="P105" s="113"/>
      <c r="Q105" s="113"/>
      <c r="R105" s="113"/>
      <c r="S105" s="113"/>
      <c r="T105" s="113"/>
      <c r="U105" s="113"/>
      <c r="V105" s="113"/>
      <c r="W105" s="113"/>
      <c r="X105" s="113"/>
      <c r="Y105" s="113"/>
      <c r="Z105" s="113"/>
    </row>
    <row r="106" spans="1:26" ht="15.75" hidden="1" customHeight="1" x14ac:dyDescent="0.15">
      <c r="A106" s="88"/>
      <c r="B106" s="88"/>
      <c r="C106" s="113"/>
      <c r="D106" s="113"/>
      <c r="E106" s="113"/>
      <c r="F106" s="113"/>
      <c r="G106" s="113"/>
      <c r="H106" s="113"/>
      <c r="I106" s="132"/>
      <c r="J106" s="113"/>
      <c r="K106" s="144"/>
      <c r="L106" s="113"/>
      <c r="M106" s="113"/>
      <c r="N106" s="113"/>
      <c r="O106" s="113"/>
      <c r="P106" s="113"/>
      <c r="Q106" s="113"/>
      <c r="R106" s="113"/>
      <c r="S106" s="113"/>
      <c r="T106" s="113"/>
      <c r="U106" s="113"/>
      <c r="V106" s="113"/>
      <c r="W106" s="113"/>
      <c r="X106" s="113"/>
      <c r="Y106" s="113"/>
      <c r="Z106" s="113"/>
    </row>
    <row r="107" spans="1:26" ht="15.75" hidden="1" customHeight="1" x14ac:dyDescent="0.15">
      <c r="A107" s="88"/>
      <c r="B107" s="88"/>
      <c r="C107" s="113"/>
      <c r="D107" s="113"/>
      <c r="E107" s="113"/>
      <c r="F107" s="113"/>
      <c r="G107" s="113"/>
      <c r="H107" s="113"/>
      <c r="I107" s="132"/>
      <c r="J107" s="113"/>
      <c r="K107" s="144"/>
      <c r="L107" s="113"/>
      <c r="M107" s="113"/>
      <c r="N107" s="113"/>
      <c r="O107" s="113"/>
      <c r="P107" s="113"/>
      <c r="Q107" s="113"/>
      <c r="R107" s="113"/>
      <c r="S107" s="113"/>
      <c r="T107" s="113"/>
      <c r="U107" s="113"/>
      <c r="V107" s="113"/>
      <c r="W107" s="113"/>
      <c r="X107" s="113"/>
      <c r="Y107" s="113"/>
      <c r="Z107" s="113"/>
    </row>
    <row r="108" spans="1:26" ht="20.100000000000001" customHeight="1" x14ac:dyDescent="0.15">
      <c r="A108" s="88"/>
      <c r="B108" s="88"/>
      <c r="C108" s="113"/>
      <c r="D108" s="113"/>
      <c r="E108" s="113"/>
      <c r="F108" s="113"/>
      <c r="G108" s="113"/>
      <c r="H108" s="113"/>
      <c r="I108" s="132"/>
      <c r="J108" s="113"/>
      <c r="K108" s="144"/>
      <c r="L108" s="113"/>
      <c r="M108" s="113"/>
      <c r="N108" s="113"/>
      <c r="O108" s="113"/>
      <c r="P108" s="113"/>
      <c r="Q108" s="113"/>
      <c r="R108" s="113"/>
      <c r="S108" s="113"/>
      <c r="T108" s="113"/>
      <c r="U108" s="113"/>
      <c r="V108" s="113"/>
      <c r="W108" s="113"/>
      <c r="X108" s="113"/>
      <c r="Y108" s="113"/>
      <c r="Z108" s="113"/>
    </row>
    <row r="109" spans="1:26" ht="20.100000000000001" customHeight="1" x14ac:dyDescent="0.15">
      <c r="A109" s="88"/>
      <c r="B109" s="88"/>
      <c r="C109" s="100" t="s">
        <v>68</v>
      </c>
      <c r="D109" s="101"/>
      <c r="E109" s="101"/>
      <c r="F109" s="101"/>
      <c r="G109" s="101"/>
      <c r="H109" s="102"/>
      <c r="Q109" s="145"/>
    </row>
    <row r="110" spans="1:26" ht="15" customHeight="1" x14ac:dyDescent="0.15">
      <c r="A110" s="88"/>
      <c r="B110" s="88"/>
      <c r="C110" s="146"/>
      <c r="D110" s="147"/>
      <c r="E110" s="147"/>
      <c r="F110" s="147"/>
      <c r="G110" s="147"/>
      <c r="H110" s="147"/>
      <c r="I110" s="148"/>
      <c r="J110" s="105"/>
      <c r="K110" s="148"/>
      <c r="L110" s="105"/>
      <c r="M110" s="105"/>
      <c r="N110" s="105"/>
      <c r="O110" s="105"/>
      <c r="P110" s="105"/>
      <c r="Q110" s="149"/>
      <c r="R110" s="105"/>
      <c r="S110" s="105"/>
      <c r="T110" s="105"/>
      <c r="U110" s="105"/>
      <c r="V110" s="105"/>
      <c r="W110" s="105"/>
      <c r="X110" s="105"/>
      <c r="Y110" s="105"/>
      <c r="Z110" s="106"/>
    </row>
    <row r="111" spans="1:26" ht="30" customHeight="1" x14ac:dyDescent="0.15">
      <c r="A111" s="88"/>
      <c r="B111" s="88"/>
      <c r="C111" s="146"/>
      <c r="D111" s="150" t="s">
        <v>99</v>
      </c>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12"/>
    </row>
    <row r="112" spans="1:26" ht="20.100000000000001" customHeight="1" x14ac:dyDescent="0.15">
      <c r="A112" s="88"/>
      <c r="B112" s="88"/>
      <c r="C112" s="107"/>
      <c r="D112" s="108">
        <v>1</v>
      </c>
      <c r="E112" s="83" t="s">
        <v>69</v>
      </c>
      <c r="I112" s="45"/>
      <c r="J112" s="45"/>
      <c r="K112" s="45"/>
      <c r="L112" s="45"/>
      <c r="M112" s="45"/>
      <c r="N112" s="45"/>
      <c r="O112" s="45"/>
      <c r="P112" s="45"/>
      <c r="Q112" s="59"/>
      <c r="R112" s="45"/>
      <c r="S112" s="45"/>
      <c r="T112" s="45"/>
      <c r="U112" s="45"/>
      <c r="V112" s="45"/>
      <c r="W112" s="45"/>
      <c r="X112" s="45"/>
      <c r="Y112" s="45"/>
      <c r="Z112" s="112"/>
    </row>
    <row r="113" spans="1:26" ht="20.100000000000001" customHeight="1" x14ac:dyDescent="0.15">
      <c r="A113" s="88"/>
      <c r="B113" s="88"/>
      <c r="C113" s="107"/>
      <c r="D113" s="108"/>
      <c r="E113" s="113"/>
      <c r="F113" s="113"/>
      <c r="G113" s="113"/>
      <c r="H113" s="113"/>
      <c r="I113" s="119"/>
      <c r="J113" s="115" t="s">
        <v>70</v>
      </c>
      <c r="K113" s="138"/>
      <c r="L113" s="114"/>
      <c r="M113" s="114"/>
      <c r="N113" s="114"/>
      <c r="O113" s="114"/>
      <c r="P113" s="114"/>
      <c r="Q113" s="151"/>
      <c r="R113" s="114"/>
      <c r="S113" s="114"/>
      <c r="T113" s="114"/>
      <c r="U113" s="114"/>
      <c r="V113" s="114"/>
      <c r="W113" s="114"/>
      <c r="X113" s="114"/>
      <c r="Y113" s="114"/>
      <c r="Z113" s="112"/>
    </row>
    <row r="114" spans="1:26" ht="20.100000000000001" customHeight="1" x14ac:dyDescent="0.15">
      <c r="A114" s="88">
        <f>IF(AND(TRIM($I114)&lt;&gt;"", NOT(OR(IFERROR(SEARCH(" ",$I114),0)&gt;0, IFERROR(SEARCH("　",$I114),0)&gt;0))), 1001, 0)</f>
        <v>0</v>
      </c>
      <c r="B114" s="88"/>
      <c r="C114" s="107"/>
      <c r="D114" s="108">
        <f>D112+1</f>
        <v>2</v>
      </c>
      <c r="E114" s="83" t="s">
        <v>71</v>
      </c>
      <c r="I114" s="45"/>
      <c r="J114" s="45"/>
      <c r="K114" s="45"/>
      <c r="L114" s="45"/>
      <c r="M114" s="45"/>
      <c r="N114" s="45"/>
      <c r="O114" s="45"/>
      <c r="P114" s="45"/>
      <c r="Q114" s="45"/>
      <c r="R114" s="45"/>
      <c r="S114" s="45"/>
      <c r="T114" s="45"/>
      <c r="U114" s="45"/>
      <c r="V114" s="45"/>
      <c r="W114" s="45"/>
      <c r="X114" s="45"/>
      <c r="Y114" s="45"/>
      <c r="Z114" s="112"/>
    </row>
    <row r="115" spans="1:26" ht="20.100000000000001" customHeight="1" x14ac:dyDescent="0.15">
      <c r="A115" s="88"/>
      <c r="B115" s="88"/>
      <c r="C115" s="107"/>
      <c r="D115" s="108"/>
      <c r="E115" s="113"/>
      <c r="F115" s="113"/>
      <c r="G115" s="113"/>
      <c r="H115" s="113"/>
      <c r="I115" s="119"/>
      <c r="J115" s="115" t="s">
        <v>50</v>
      </c>
      <c r="K115" s="115"/>
      <c r="L115" s="115"/>
      <c r="M115" s="115"/>
      <c r="N115" s="115"/>
      <c r="O115" s="115"/>
      <c r="P115" s="115"/>
      <c r="Q115" s="115"/>
      <c r="R115" s="115"/>
      <c r="S115" s="115"/>
      <c r="T115" s="115"/>
      <c r="U115" s="115"/>
      <c r="V115" s="115"/>
      <c r="W115" s="115"/>
      <c r="X115" s="115"/>
      <c r="Y115" s="115"/>
      <c r="Z115" s="112"/>
    </row>
    <row r="116" spans="1:26" ht="20.100000000000001" customHeight="1" x14ac:dyDescent="0.15">
      <c r="A116" s="88">
        <f>IF(AND(TRIM($I116)&lt;&gt;"", NOT(OR(IFERROR(SEARCH(" ",$I116),0)&gt;0, IFERROR(SEARCH("　",$I116),0)&gt;0))), 1001, 0)</f>
        <v>0</v>
      </c>
      <c r="B116" s="88"/>
      <c r="C116" s="107"/>
      <c r="D116" s="108">
        <f>D114+1</f>
        <v>3</v>
      </c>
      <c r="E116" s="83" t="s">
        <v>72</v>
      </c>
      <c r="I116" s="45"/>
      <c r="J116" s="45"/>
      <c r="K116" s="45"/>
      <c r="L116" s="45"/>
      <c r="M116" s="45"/>
      <c r="N116" s="45"/>
      <c r="O116" s="45"/>
      <c r="P116" s="45"/>
      <c r="Q116" s="45"/>
      <c r="R116" s="45"/>
      <c r="S116" s="45"/>
      <c r="T116" s="45"/>
      <c r="U116" s="45"/>
      <c r="V116" s="45"/>
      <c r="W116" s="45"/>
      <c r="X116" s="45"/>
      <c r="Y116" s="45"/>
      <c r="Z116" s="112"/>
    </row>
    <row r="117" spans="1:26" ht="20.100000000000001" customHeight="1" x14ac:dyDescent="0.15">
      <c r="A117" s="88"/>
      <c r="B117" s="88"/>
      <c r="C117" s="107"/>
      <c r="D117" s="113"/>
      <c r="E117" s="113"/>
      <c r="F117" s="113"/>
      <c r="G117" s="113"/>
      <c r="H117" s="113"/>
      <c r="I117" s="119"/>
      <c r="J117" s="115" t="s">
        <v>52</v>
      </c>
      <c r="K117" s="115"/>
      <c r="L117" s="115"/>
      <c r="M117" s="115"/>
      <c r="N117" s="115"/>
      <c r="O117" s="115"/>
      <c r="P117" s="115"/>
      <c r="Q117" s="115"/>
      <c r="R117" s="115"/>
      <c r="S117" s="115"/>
      <c r="T117" s="115"/>
      <c r="U117" s="115"/>
      <c r="V117" s="115"/>
      <c r="W117" s="115"/>
      <c r="X117" s="115"/>
      <c r="Y117" s="115"/>
      <c r="Z117" s="112"/>
    </row>
    <row r="118" spans="1:26" ht="20.100000000000001" customHeight="1" x14ac:dyDescent="0.15">
      <c r="A118" s="88"/>
      <c r="B118" s="88"/>
      <c r="C118" s="107"/>
      <c r="D118" s="108">
        <f>D116+1</f>
        <v>4</v>
      </c>
      <c r="E118" s="83" t="s">
        <v>42</v>
      </c>
      <c r="I118" s="55"/>
      <c r="J118" s="56"/>
      <c r="K118" s="56"/>
      <c r="L118" s="56"/>
      <c r="M118" s="56"/>
      <c r="N118" s="113"/>
      <c r="O118" s="113"/>
      <c r="P118" s="113"/>
      <c r="Q118" s="113"/>
      <c r="R118" s="113"/>
      <c r="S118" s="113"/>
      <c r="T118" s="113"/>
      <c r="U118" s="113"/>
      <c r="V118" s="113"/>
      <c r="W118" s="113"/>
      <c r="X118" s="113"/>
      <c r="Y118" s="113"/>
      <c r="Z118" s="112"/>
    </row>
    <row r="119" spans="1:26" ht="20.100000000000001" customHeight="1" x14ac:dyDescent="0.15">
      <c r="A119" s="88"/>
      <c r="B119" s="88"/>
      <c r="C119" s="107"/>
      <c r="D119" s="108"/>
      <c r="E119" s="113"/>
      <c r="F119" s="113"/>
      <c r="G119" s="113"/>
      <c r="H119" s="113"/>
      <c r="I119" s="110"/>
      <c r="J119" s="115" t="s">
        <v>215</v>
      </c>
      <c r="K119" s="114"/>
      <c r="L119" s="114"/>
      <c r="M119" s="114"/>
      <c r="N119" s="114"/>
      <c r="O119" s="114"/>
      <c r="P119" s="114"/>
      <c r="Q119" s="114"/>
      <c r="R119" s="114"/>
      <c r="S119" s="114"/>
      <c r="T119" s="114"/>
      <c r="U119" s="114"/>
      <c r="V119" s="114"/>
      <c r="W119" s="114"/>
      <c r="X119" s="114"/>
      <c r="Y119" s="114"/>
      <c r="Z119" s="112"/>
    </row>
    <row r="120" spans="1:26" ht="20.100000000000001" customHeight="1" x14ac:dyDescent="0.15">
      <c r="A120" s="88">
        <f>IF(AND(TRIM($I120)&lt;&gt;"", AND(OR(ISERROR(FIND("@"&amp;LEFT($I120,3)&amp;"@", 都道府県3))=FALSE, ISERROR(FIND("@"&amp;LEFT($I120,4)&amp;"@",都道府県4))=FALSE))=FALSE), 1001, 0)</f>
        <v>0</v>
      </c>
      <c r="B120" s="88"/>
      <c r="C120" s="107"/>
      <c r="D120" s="108">
        <f>D118+1</f>
        <v>5</v>
      </c>
      <c r="E120" s="83" t="s">
        <v>43</v>
      </c>
      <c r="I120" s="57"/>
      <c r="J120" s="57"/>
      <c r="K120" s="57"/>
      <c r="L120" s="57"/>
      <c r="M120" s="57"/>
      <c r="N120" s="57"/>
      <c r="O120" s="57"/>
      <c r="P120" s="57"/>
      <c r="Q120" s="58"/>
      <c r="R120" s="57"/>
      <c r="S120" s="57"/>
      <c r="T120" s="57"/>
      <c r="U120" s="57"/>
      <c r="V120" s="57"/>
      <c r="W120" s="57"/>
      <c r="X120" s="57"/>
      <c r="Y120" s="57"/>
      <c r="Z120" s="112"/>
    </row>
    <row r="121" spans="1:26" ht="20.100000000000001" customHeight="1" x14ac:dyDescent="0.15">
      <c r="A121" s="88"/>
      <c r="B121" s="88"/>
      <c r="C121" s="107"/>
      <c r="D121" s="108"/>
      <c r="E121" s="113"/>
      <c r="F121" s="113"/>
      <c r="G121" s="113"/>
      <c r="H121" s="113"/>
      <c r="I121" s="110"/>
      <c r="J121" s="115" t="s">
        <v>73</v>
      </c>
      <c r="K121" s="114"/>
      <c r="L121" s="114"/>
      <c r="M121" s="114"/>
      <c r="N121" s="114"/>
      <c r="O121" s="114"/>
      <c r="P121" s="114"/>
      <c r="Q121" s="114"/>
      <c r="R121" s="114"/>
      <c r="S121" s="114"/>
      <c r="T121" s="114"/>
      <c r="U121" s="114"/>
      <c r="V121" s="114"/>
      <c r="W121" s="114"/>
      <c r="X121" s="114"/>
      <c r="Y121" s="114"/>
      <c r="Z121" s="112"/>
    </row>
    <row r="122" spans="1:26" ht="20.100000000000001" customHeight="1" x14ac:dyDescent="0.15">
      <c r="A122" s="88">
        <f>IF(AND(TRIM($I122)&lt;&gt;"", NOT(AND(ISNUMBER(VALUE(SUBSTITUTE($I122,"-",""))), IFERROR(SEARCH("-",$I122),0)&gt;0))), 1001, 0)</f>
        <v>0</v>
      </c>
      <c r="B122" s="88"/>
      <c r="C122" s="107"/>
      <c r="D122" s="108">
        <f>D120+1</f>
        <v>6</v>
      </c>
      <c r="E122" s="83" t="s">
        <v>53</v>
      </c>
      <c r="I122" s="45"/>
      <c r="J122" s="45"/>
      <c r="K122" s="45"/>
      <c r="L122" s="45"/>
      <c r="M122" s="45"/>
      <c r="O122" s="120" t="s">
        <v>54</v>
      </c>
      <c r="P122" s="1"/>
      <c r="Q122" s="83" t="s">
        <v>55</v>
      </c>
      <c r="Y122" s="114"/>
      <c r="Z122" s="112"/>
    </row>
    <row r="123" spans="1:26" ht="20.100000000000001" customHeight="1" x14ac:dyDescent="0.15">
      <c r="A123" s="88"/>
      <c r="B123" s="88"/>
      <c r="C123" s="116"/>
      <c r="D123" s="113"/>
      <c r="E123" s="113"/>
      <c r="F123" s="113"/>
      <c r="G123" s="113"/>
      <c r="H123" s="113"/>
      <c r="I123" s="110"/>
      <c r="J123" s="115" t="s">
        <v>74</v>
      </c>
      <c r="K123" s="114"/>
      <c r="L123" s="114"/>
      <c r="M123" s="114"/>
      <c r="N123" s="114"/>
      <c r="O123" s="114"/>
      <c r="P123" s="114"/>
      <c r="Q123" s="114"/>
      <c r="R123" s="114"/>
      <c r="S123" s="114"/>
      <c r="T123" s="114"/>
      <c r="U123" s="114"/>
      <c r="V123" s="114"/>
      <c r="W123" s="114"/>
      <c r="X123" s="114"/>
      <c r="Y123" s="114"/>
      <c r="Z123" s="112"/>
    </row>
    <row r="124" spans="1:26" ht="20.100000000000001" customHeight="1" x14ac:dyDescent="0.15">
      <c r="A124" s="88">
        <f>IF(AND(TRIM($I124)&lt;&gt;"", NOT(AND(ISNUMBER(VALUE(SUBSTITUTE($I124,"-",""))), IFERROR(SEARCH("-",$I124),0)&gt;0))), 1001, 0)</f>
        <v>0</v>
      </c>
      <c r="B124" s="88"/>
      <c r="C124" s="107"/>
      <c r="D124" s="108">
        <f>D122+1</f>
        <v>7</v>
      </c>
      <c r="E124" s="83" t="s">
        <v>57</v>
      </c>
      <c r="I124" s="45"/>
      <c r="J124" s="45"/>
      <c r="K124" s="45"/>
      <c r="L124" s="45"/>
      <c r="M124" s="45"/>
      <c r="N124" s="114"/>
      <c r="O124" s="114"/>
      <c r="P124" s="114"/>
      <c r="Q124" s="114"/>
      <c r="R124" s="114"/>
      <c r="S124" s="114"/>
      <c r="T124" s="114"/>
      <c r="U124" s="114"/>
      <c r="V124" s="114"/>
      <c r="W124" s="114"/>
      <c r="X124" s="114"/>
      <c r="Y124" s="114"/>
      <c r="Z124" s="112"/>
    </row>
    <row r="125" spans="1:26" ht="20.100000000000001" customHeight="1" x14ac:dyDescent="0.15">
      <c r="A125" s="88"/>
      <c r="B125" s="88"/>
      <c r="C125" s="116"/>
      <c r="D125" s="113"/>
      <c r="E125" s="113"/>
      <c r="F125" s="113"/>
      <c r="G125" s="113"/>
      <c r="H125" s="113"/>
      <c r="I125" s="110"/>
      <c r="J125" s="115" t="s">
        <v>74</v>
      </c>
      <c r="K125" s="114"/>
      <c r="L125" s="114"/>
      <c r="M125" s="114"/>
      <c r="N125" s="114"/>
      <c r="O125" s="114"/>
      <c r="P125" s="114"/>
      <c r="Q125" s="114"/>
      <c r="R125" s="114"/>
      <c r="S125" s="114"/>
      <c r="T125" s="114"/>
      <c r="U125" s="114"/>
      <c r="V125" s="114"/>
      <c r="W125" s="114"/>
      <c r="X125" s="114"/>
      <c r="Y125" s="114"/>
      <c r="Z125" s="112"/>
    </row>
    <row r="126" spans="1:26" ht="20.100000000000001" customHeight="1" x14ac:dyDescent="0.15">
      <c r="A126" s="88">
        <f>IF(AND(TRIM($I126)&lt;&gt;"", NOT(IFERROR(SEARCH("@",$I126),0)&gt;0)), 1001, 0)</f>
        <v>0</v>
      </c>
      <c r="B126" s="88"/>
      <c r="C126" s="107"/>
      <c r="D126" s="108">
        <f>D124+1</f>
        <v>8</v>
      </c>
      <c r="E126" s="83" t="s">
        <v>58</v>
      </c>
      <c r="I126" s="45"/>
      <c r="J126" s="45"/>
      <c r="K126" s="45"/>
      <c r="L126" s="45"/>
      <c r="M126" s="45"/>
      <c r="N126" s="45"/>
      <c r="O126" s="45"/>
      <c r="P126" s="45"/>
      <c r="Q126" s="46"/>
      <c r="R126" s="45"/>
      <c r="S126" s="45"/>
      <c r="T126" s="45"/>
      <c r="U126" s="45"/>
      <c r="V126" s="45"/>
      <c r="W126" s="45"/>
      <c r="X126" s="45"/>
      <c r="Y126" s="45"/>
      <c r="Z126" s="112"/>
    </row>
    <row r="127" spans="1:26" ht="20.100000000000001" customHeight="1" x14ac:dyDescent="0.15">
      <c r="A127" s="88"/>
      <c r="B127" s="88"/>
      <c r="C127" s="116"/>
      <c r="D127" s="113"/>
      <c r="E127" s="113"/>
      <c r="F127" s="113"/>
      <c r="G127" s="113"/>
      <c r="H127" s="113"/>
      <c r="I127" s="110"/>
      <c r="J127" s="115" t="s">
        <v>222</v>
      </c>
      <c r="K127" s="138"/>
      <c r="L127" s="114"/>
      <c r="M127" s="114"/>
      <c r="N127" s="114"/>
      <c r="O127" s="114"/>
      <c r="P127" s="114"/>
      <c r="Q127" s="139"/>
      <c r="R127" s="114"/>
      <c r="S127" s="114"/>
      <c r="T127" s="114"/>
      <c r="U127" s="114"/>
      <c r="V127" s="114"/>
      <c r="W127" s="114"/>
      <c r="X127" s="114"/>
      <c r="Y127" s="114"/>
      <c r="Z127" s="112"/>
    </row>
    <row r="128" spans="1:26" ht="20.100000000000001" customHeight="1" x14ac:dyDescent="0.15">
      <c r="A128" s="88"/>
      <c r="B128" s="88"/>
      <c r="C128" s="127"/>
      <c r="D128" s="128"/>
      <c r="E128" s="128"/>
      <c r="F128" s="128"/>
      <c r="G128" s="128"/>
      <c r="H128" s="128"/>
      <c r="I128" s="130"/>
      <c r="J128" s="129"/>
      <c r="K128" s="130"/>
      <c r="L128" s="129"/>
      <c r="M128" s="129"/>
      <c r="N128" s="129"/>
      <c r="O128" s="129"/>
      <c r="P128" s="129"/>
      <c r="Q128" s="152"/>
      <c r="R128" s="129"/>
      <c r="S128" s="129"/>
      <c r="T128" s="129"/>
      <c r="U128" s="129"/>
      <c r="V128" s="129"/>
      <c r="W128" s="129"/>
      <c r="X128" s="129"/>
      <c r="Y128" s="129"/>
      <c r="Z128" s="131"/>
    </row>
    <row r="129" spans="1:26" ht="20.100000000000001" customHeight="1" x14ac:dyDescent="0.15">
      <c r="A129" s="88"/>
      <c r="B129" s="88"/>
      <c r="C129" s="113"/>
      <c r="D129" s="113"/>
      <c r="E129" s="113"/>
      <c r="F129" s="113"/>
      <c r="G129" s="113"/>
      <c r="H129" s="113"/>
      <c r="I129" s="133"/>
      <c r="J129" s="133"/>
      <c r="K129" s="133"/>
      <c r="L129" s="133"/>
      <c r="M129" s="133"/>
      <c r="N129" s="133"/>
      <c r="O129" s="133"/>
      <c r="P129" s="133"/>
      <c r="Q129" s="153"/>
      <c r="R129" s="133"/>
      <c r="S129" s="133"/>
      <c r="T129" s="133"/>
      <c r="U129" s="133"/>
      <c r="V129" s="133"/>
      <c r="W129" s="133"/>
      <c r="X129" s="133"/>
      <c r="Y129" s="133"/>
      <c r="Z129" s="113"/>
    </row>
    <row r="130" spans="1:26" ht="15.75" hidden="1" customHeight="1" x14ac:dyDescent="0.15">
      <c r="A130" s="88"/>
      <c r="B130" s="88"/>
      <c r="C130" s="113"/>
      <c r="D130" s="113"/>
      <c r="E130" s="113"/>
      <c r="F130" s="113"/>
      <c r="G130" s="113"/>
      <c r="H130" s="113"/>
      <c r="I130" s="133"/>
      <c r="J130" s="133"/>
      <c r="K130" s="133"/>
      <c r="L130" s="133"/>
      <c r="M130" s="133"/>
      <c r="N130" s="133"/>
      <c r="O130" s="133"/>
      <c r="P130" s="133"/>
      <c r="Q130" s="153"/>
      <c r="R130" s="133"/>
      <c r="S130" s="133"/>
      <c r="T130" s="133"/>
      <c r="U130" s="133"/>
      <c r="V130" s="133"/>
      <c r="W130" s="133"/>
      <c r="X130" s="133"/>
      <c r="Y130" s="133"/>
      <c r="Z130" s="113"/>
    </row>
    <row r="131" spans="1:26" ht="15.75" hidden="1" customHeight="1" x14ac:dyDescent="0.15">
      <c r="A131" s="88"/>
      <c r="B131" s="88"/>
      <c r="C131" s="113"/>
      <c r="D131" s="113"/>
      <c r="E131" s="113"/>
      <c r="F131" s="113"/>
      <c r="G131" s="113"/>
      <c r="H131" s="113"/>
      <c r="I131" s="133"/>
      <c r="J131" s="133"/>
      <c r="K131" s="133"/>
      <c r="L131" s="133"/>
      <c r="M131" s="133"/>
      <c r="N131" s="133"/>
      <c r="O131" s="133"/>
      <c r="P131" s="133"/>
      <c r="Q131" s="153"/>
      <c r="R131" s="133"/>
      <c r="S131" s="133"/>
      <c r="T131" s="133"/>
      <c r="U131" s="133"/>
      <c r="V131" s="133"/>
      <c r="W131" s="133"/>
      <c r="X131" s="133"/>
      <c r="Y131" s="133"/>
      <c r="Z131" s="113"/>
    </row>
    <row r="132" spans="1:26" ht="15.75" hidden="1" customHeight="1" x14ac:dyDescent="0.15">
      <c r="A132" s="88"/>
      <c r="B132" s="88"/>
      <c r="C132" s="113"/>
      <c r="D132" s="113"/>
      <c r="E132" s="113"/>
      <c r="F132" s="113"/>
      <c r="G132" s="113"/>
      <c r="H132" s="113"/>
      <c r="I132" s="133"/>
      <c r="J132" s="133"/>
      <c r="K132" s="133"/>
      <c r="L132" s="133"/>
      <c r="M132" s="133"/>
      <c r="N132" s="133"/>
      <c r="O132" s="133"/>
      <c r="P132" s="133"/>
      <c r="Q132" s="153"/>
      <c r="R132" s="133"/>
      <c r="S132" s="133"/>
      <c r="T132" s="133"/>
      <c r="U132" s="133"/>
      <c r="V132" s="133"/>
      <c r="W132" s="133"/>
      <c r="X132" s="133"/>
      <c r="Y132" s="133"/>
      <c r="Z132" s="113"/>
    </row>
    <row r="133" spans="1:26" ht="15.75" hidden="1" customHeight="1" x14ac:dyDescent="0.15">
      <c r="A133" s="88"/>
      <c r="B133" s="88"/>
      <c r="C133" s="113"/>
      <c r="D133" s="113"/>
      <c r="E133" s="113"/>
      <c r="F133" s="113"/>
      <c r="G133" s="113"/>
      <c r="H133" s="113"/>
      <c r="I133" s="133"/>
      <c r="J133" s="133"/>
      <c r="K133" s="133"/>
      <c r="L133" s="133"/>
      <c r="M133" s="133"/>
      <c r="N133" s="133"/>
      <c r="O133" s="133"/>
      <c r="P133" s="133"/>
      <c r="Q133" s="153"/>
      <c r="R133" s="133"/>
      <c r="S133" s="133"/>
      <c r="T133" s="133"/>
      <c r="U133" s="133"/>
      <c r="V133" s="133"/>
      <c r="W133" s="133"/>
      <c r="X133" s="133"/>
      <c r="Y133" s="133"/>
      <c r="Z133" s="113"/>
    </row>
    <row r="134" spans="1:26" ht="15.75" hidden="1" customHeight="1" x14ac:dyDescent="0.15">
      <c r="A134" s="88"/>
      <c r="B134" s="88"/>
      <c r="C134" s="113"/>
      <c r="D134" s="113"/>
      <c r="E134" s="113"/>
      <c r="F134" s="113"/>
      <c r="G134" s="113"/>
      <c r="H134" s="113"/>
      <c r="I134" s="133"/>
      <c r="J134" s="133"/>
      <c r="K134" s="133"/>
      <c r="L134" s="133"/>
      <c r="M134" s="133"/>
      <c r="N134" s="133"/>
      <c r="O134" s="133"/>
      <c r="P134" s="133"/>
      <c r="Q134" s="153"/>
      <c r="R134" s="133"/>
      <c r="S134" s="133"/>
      <c r="T134" s="133"/>
      <c r="U134" s="133"/>
      <c r="V134" s="133"/>
      <c r="W134" s="133"/>
      <c r="X134" s="133"/>
      <c r="Y134" s="133"/>
      <c r="Z134" s="113"/>
    </row>
    <row r="135" spans="1:26" ht="15.75" hidden="1" customHeight="1" x14ac:dyDescent="0.15">
      <c r="A135" s="88"/>
      <c r="B135" s="88"/>
      <c r="C135" s="113"/>
      <c r="D135" s="113"/>
      <c r="E135" s="113"/>
      <c r="F135" s="113"/>
      <c r="G135" s="113"/>
      <c r="H135" s="113"/>
      <c r="I135" s="133"/>
      <c r="J135" s="133"/>
      <c r="K135" s="133"/>
      <c r="L135" s="133"/>
      <c r="M135" s="133"/>
      <c r="N135" s="133"/>
      <c r="O135" s="133"/>
      <c r="P135" s="133"/>
      <c r="Q135" s="153"/>
      <c r="R135" s="133"/>
      <c r="S135" s="133"/>
      <c r="T135" s="133"/>
      <c r="U135" s="133"/>
      <c r="V135" s="133"/>
      <c r="W135" s="133"/>
      <c r="X135" s="133"/>
      <c r="Y135" s="133"/>
      <c r="Z135" s="113"/>
    </row>
    <row r="136" spans="1:26" ht="15.75" hidden="1" customHeight="1" x14ac:dyDescent="0.15">
      <c r="A136" s="88"/>
      <c r="B136" s="88"/>
      <c r="C136" s="113"/>
      <c r="D136" s="113"/>
      <c r="E136" s="113"/>
      <c r="F136" s="113"/>
      <c r="G136" s="113"/>
      <c r="H136" s="113"/>
      <c r="I136" s="133"/>
      <c r="J136" s="133"/>
      <c r="K136" s="133"/>
      <c r="L136" s="133"/>
      <c r="M136" s="133"/>
      <c r="N136" s="133"/>
      <c r="O136" s="133"/>
      <c r="P136" s="133"/>
      <c r="Q136" s="153"/>
      <c r="R136" s="133"/>
      <c r="S136" s="133"/>
      <c r="T136" s="133"/>
      <c r="U136" s="133"/>
      <c r="V136" s="133"/>
      <c r="W136" s="133"/>
      <c r="X136" s="133"/>
      <c r="Y136" s="133"/>
      <c r="Z136" s="113"/>
    </row>
    <row r="137" spans="1:26" ht="15.75" hidden="1" customHeight="1" x14ac:dyDescent="0.15">
      <c r="A137" s="88"/>
      <c r="B137" s="88"/>
      <c r="C137" s="113"/>
      <c r="D137" s="113"/>
      <c r="E137" s="113"/>
      <c r="F137" s="113"/>
      <c r="G137" s="113"/>
      <c r="H137" s="113"/>
      <c r="I137" s="133"/>
      <c r="J137" s="133"/>
      <c r="K137" s="133"/>
      <c r="L137" s="133"/>
      <c r="M137" s="133"/>
      <c r="N137" s="133"/>
      <c r="O137" s="133"/>
      <c r="P137" s="133"/>
      <c r="Q137" s="153"/>
      <c r="R137" s="133"/>
      <c r="S137" s="133"/>
      <c r="T137" s="133"/>
      <c r="U137" s="133"/>
      <c r="V137" s="133"/>
      <c r="W137" s="133"/>
      <c r="X137" s="133"/>
      <c r="Y137" s="133"/>
      <c r="Z137" s="113"/>
    </row>
    <row r="138" spans="1:26" ht="15.75" hidden="1" customHeight="1" x14ac:dyDescent="0.15">
      <c r="A138" s="88"/>
      <c r="B138" s="88"/>
      <c r="C138" s="113"/>
      <c r="D138" s="113"/>
      <c r="E138" s="113"/>
      <c r="F138" s="113"/>
      <c r="G138" s="113"/>
      <c r="H138" s="113"/>
      <c r="I138" s="133"/>
      <c r="J138" s="133"/>
      <c r="K138" s="133"/>
      <c r="L138" s="133"/>
      <c r="M138" s="133"/>
      <c r="N138" s="133"/>
      <c r="O138" s="133"/>
      <c r="P138" s="133"/>
      <c r="Q138" s="153"/>
      <c r="R138" s="133"/>
      <c r="S138" s="133"/>
      <c r="T138" s="133"/>
      <c r="U138" s="133"/>
      <c r="V138" s="133"/>
      <c r="W138" s="133"/>
      <c r="X138" s="133"/>
      <c r="Y138" s="133"/>
      <c r="Z138" s="113"/>
    </row>
    <row r="139" spans="1:26" ht="15.75" hidden="1" customHeight="1" x14ac:dyDescent="0.15">
      <c r="A139" s="88"/>
      <c r="B139" s="88"/>
      <c r="C139" s="113"/>
      <c r="D139" s="113"/>
      <c r="E139" s="113"/>
      <c r="F139" s="113"/>
      <c r="G139" s="113"/>
      <c r="H139" s="113"/>
      <c r="I139" s="133"/>
      <c r="J139" s="133"/>
      <c r="K139" s="133"/>
      <c r="L139" s="133"/>
      <c r="M139" s="133"/>
      <c r="N139" s="133"/>
      <c r="O139" s="133"/>
      <c r="P139" s="133"/>
      <c r="Q139" s="153"/>
      <c r="R139" s="133"/>
      <c r="S139" s="133"/>
      <c r="T139" s="133"/>
      <c r="U139" s="133"/>
      <c r="V139" s="133"/>
      <c r="W139" s="133"/>
      <c r="X139" s="133"/>
      <c r="Y139" s="133"/>
      <c r="Z139" s="113"/>
    </row>
    <row r="140" spans="1:26" ht="15.75" hidden="1" customHeight="1" x14ac:dyDescent="0.15">
      <c r="A140" s="88"/>
      <c r="B140" s="88"/>
      <c r="C140" s="113"/>
      <c r="D140" s="113"/>
      <c r="E140" s="113"/>
      <c r="F140" s="113"/>
      <c r="G140" s="113"/>
      <c r="H140" s="113"/>
      <c r="I140" s="133"/>
      <c r="J140" s="133"/>
      <c r="K140" s="133"/>
      <c r="L140" s="133"/>
      <c r="M140" s="133"/>
      <c r="N140" s="133"/>
      <c r="O140" s="133"/>
      <c r="P140" s="133"/>
      <c r="Q140" s="153"/>
      <c r="R140" s="133"/>
      <c r="S140" s="133"/>
      <c r="T140" s="133"/>
      <c r="U140" s="133"/>
      <c r="V140" s="133"/>
      <c r="W140" s="133"/>
      <c r="X140" s="133"/>
      <c r="Y140" s="133"/>
      <c r="Z140" s="113"/>
    </row>
    <row r="141" spans="1:26" ht="15.75" hidden="1" customHeight="1" x14ac:dyDescent="0.15">
      <c r="A141" s="88"/>
      <c r="B141" s="88"/>
      <c r="C141" s="113"/>
      <c r="D141" s="113"/>
      <c r="E141" s="113"/>
      <c r="F141" s="113"/>
      <c r="G141" s="113"/>
      <c r="H141" s="113"/>
      <c r="I141" s="133"/>
      <c r="J141" s="133"/>
      <c r="K141" s="133"/>
      <c r="L141" s="133"/>
      <c r="M141" s="133"/>
      <c r="N141" s="133"/>
      <c r="O141" s="133"/>
      <c r="P141" s="133"/>
      <c r="Q141" s="153"/>
      <c r="R141" s="133"/>
      <c r="S141" s="133"/>
      <c r="T141" s="133"/>
      <c r="U141" s="133"/>
      <c r="V141" s="133"/>
      <c r="W141" s="133"/>
      <c r="X141" s="133"/>
      <c r="Y141" s="133"/>
      <c r="Z141" s="113"/>
    </row>
    <row r="142" spans="1:26" ht="15.75" hidden="1" customHeight="1" x14ac:dyDescent="0.15">
      <c r="A142" s="88"/>
      <c r="B142" s="88"/>
      <c r="C142" s="113"/>
      <c r="D142" s="113"/>
      <c r="E142" s="113"/>
      <c r="F142" s="113"/>
      <c r="G142" s="113"/>
      <c r="H142" s="113"/>
      <c r="I142" s="133"/>
      <c r="J142" s="133"/>
      <c r="K142" s="133"/>
      <c r="L142" s="133"/>
      <c r="M142" s="133"/>
      <c r="N142" s="133"/>
      <c r="O142" s="133"/>
      <c r="P142" s="133"/>
      <c r="Q142" s="153"/>
      <c r="R142" s="133"/>
      <c r="S142" s="133"/>
      <c r="T142" s="133"/>
      <c r="U142" s="133"/>
      <c r="V142" s="133"/>
      <c r="W142" s="133"/>
      <c r="X142" s="133"/>
      <c r="Y142" s="133"/>
      <c r="Z142" s="113"/>
    </row>
    <row r="143" spans="1:26" ht="15.75" hidden="1" customHeight="1" x14ac:dyDescent="0.15">
      <c r="A143" s="88"/>
      <c r="B143" s="88"/>
      <c r="C143" s="113"/>
      <c r="D143" s="113"/>
      <c r="E143" s="113"/>
      <c r="F143" s="113"/>
      <c r="G143" s="113"/>
      <c r="H143" s="113"/>
      <c r="I143" s="133"/>
      <c r="J143" s="133"/>
      <c r="K143" s="133"/>
      <c r="L143" s="133"/>
      <c r="M143" s="133"/>
      <c r="N143" s="133"/>
      <c r="O143" s="133"/>
      <c r="P143" s="133"/>
      <c r="Q143" s="153"/>
      <c r="R143" s="133"/>
      <c r="S143" s="133"/>
      <c r="T143" s="133"/>
      <c r="U143" s="133"/>
      <c r="V143" s="133"/>
      <c r="W143" s="133"/>
      <c r="X143" s="133"/>
      <c r="Y143" s="133"/>
      <c r="Z143" s="113"/>
    </row>
    <row r="144" spans="1:26" ht="15.75" hidden="1" customHeight="1" x14ac:dyDescent="0.15">
      <c r="A144" s="88"/>
      <c r="B144" s="88"/>
      <c r="C144" s="113"/>
      <c r="D144" s="113"/>
      <c r="E144" s="113"/>
      <c r="F144" s="113"/>
      <c r="G144" s="113"/>
      <c r="H144" s="113"/>
      <c r="I144" s="133"/>
      <c r="J144" s="133"/>
      <c r="K144" s="133"/>
      <c r="L144" s="133"/>
      <c r="M144" s="133"/>
      <c r="N144" s="133"/>
      <c r="O144" s="133"/>
      <c r="P144" s="133"/>
      <c r="Q144" s="153"/>
      <c r="R144" s="133"/>
      <c r="S144" s="133"/>
      <c r="T144" s="133"/>
      <c r="U144" s="133"/>
      <c r="V144" s="133"/>
      <c r="W144" s="133"/>
      <c r="X144" s="133"/>
      <c r="Y144" s="133"/>
      <c r="Z144" s="113"/>
    </row>
    <row r="145" spans="1:26" ht="15.75" hidden="1" customHeight="1" x14ac:dyDescent="0.15">
      <c r="A145" s="88"/>
      <c r="B145" s="88"/>
      <c r="C145" s="113"/>
      <c r="D145" s="113"/>
      <c r="E145" s="113"/>
      <c r="F145" s="113"/>
      <c r="G145" s="113"/>
      <c r="H145" s="113"/>
      <c r="I145" s="133"/>
      <c r="J145" s="133"/>
      <c r="K145" s="133"/>
      <c r="L145" s="133"/>
      <c r="M145" s="133"/>
      <c r="N145" s="133"/>
      <c r="O145" s="133"/>
      <c r="P145" s="133"/>
      <c r="Q145" s="153"/>
      <c r="R145" s="133"/>
      <c r="S145" s="133"/>
      <c r="T145" s="133"/>
      <c r="U145" s="133"/>
      <c r="V145" s="133"/>
      <c r="W145" s="133"/>
      <c r="X145" s="133"/>
      <c r="Y145" s="133"/>
      <c r="Z145" s="113"/>
    </row>
    <row r="146" spans="1:26" ht="15.75" hidden="1" customHeight="1" x14ac:dyDescent="0.15">
      <c r="A146" s="88"/>
      <c r="B146" s="88"/>
      <c r="C146" s="113"/>
      <c r="D146" s="113"/>
      <c r="E146" s="113"/>
      <c r="F146" s="113"/>
      <c r="G146" s="113"/>
      <c r="H146" s="113"/>
      <c r="I146" s="133"/>
      <c r="J146" s="133"/>
      <c r="K146" s="133"/>
      <c r="L146" s="133"/>
      <c r="M146" s="133"/>
      <c r="N146" s="133"/>
      <c r="O146" s="133"/>
      <c r="P146" s="133"/>
      <c r="Q146" s="153"/>
      <c r="R146" s="133"/>
      <c r="S146" s="133"/>
      <c r="T146" s="133"/>
      <c r="U146" s="133"/>
      <c r="V146" s="133"/>
      <c r="W146" s="133"/>
      <c r="X146" s="133"/>
      <c r="Y146" s="133"/>
      <c r="Z146" s="113"/>
    </row>
    <row r="147" spans="1:26" ht="15.75" hidden="1" customHeight="1" x14ac:dyDescent="0.15">
      <c r="A147" s="88"/>
      <c r="B147" s="88"/>
      <c r="C147" s="113"/>
      <c r="D147" s="113"/>
      <c r="E147" s="113"/>
      <c r="F147" s="113"/>
      <c r="G147" s="113"/>
      <c r="H147" s="113"/>
      <c r="I147" s="133"/>
      <c r="J147" s="133"/>
      <c r="K147" s="133"/>
      <c r="L147" s="133"/>
      <c r="M147" s="133"/>
      <c r="N147" s="133"/>
      <c r="O147" s="133"/>
      <c r="P147" s="133"/>
      <c r="Q147" s="153"/>
      <c r="R147" s="133"/>
      <c r="S147" s="133"/>
      <c r="T147" s="133"/>
      <c r="U147" s="133"/>
      <c r="V147" s="133"/>
      <c r="W147" s="133"/>
      <c r="X147" s="133"/>
      <c r="Y147" s="133"/>
      <c r="Z147" s="113"/>
    </row>
    <row r="148" spans="1:26" ht="15.75" hidden="1" customHeight="1" x14ac:dyDescent="0.15">
      <c r="A148" s="88"/>
      <c r="B148" s="88"/>
      <c r="C148" s="113"/>
      <c r="D148" s="113"/>
      <c r="E148" s="113"/>
      <c r="F148" s="113"/>
      <c r="G148" s="113"/>
      <c r="H148" s="113"/>
      <c r="I148" s="133"/>
      <c r="J148" s="133"/>
      <c r="K148" s="133"/>
      <c r="L148" s="133"/>
      <c r="M148" s="133"/>
      <c r="N148" s="133"/>
      <c r="O148" s="133"/>
      <c r="P148" s="133"/>
      <c r="Q148" s="153"/>
      <c r="R148" s="133"/>
      <c r="S148" s="133"/>
      <c r="T148" s="133"/>
      <c r="U148" s="133"/>
      <c r="V148" s="133"/>
      <c r="W148" s="133"/>
      <c r="X148" s="133"/>
      <c r="Y148" s="133"/>
      <c r="Z148" s="113"/>
    </row>
    <row r="149" spans="1:26" ht="20.100000000000001" customHeight="1" x14ac:dyDescent="0.15">
      <c r="A149" s="88"/>
      <c r="B149" s="88"/>
      <c r="C149" s="113"/>
      <c r="D149" s="113"/>
      <c r="E149" s="113"/>
      <c r="F149" s="113"/>
      <c r="G149" s="113"/>
      <c r="H149" s="113"/>
      <c r="I149" s="133"/>
      <c r="J149" s="113"/>
      <c r="K149" s="113"/>
      <c r="L149" s="113"/>
      <c r="M149" s="113"/>
      <c r="N149" s="113"/>
      <c r="O149" s="113"/>
      <c r="P149" s="113"/>
      <c r="Q149" s="154"/>
      <c r="R149" s="113"/>
      <c r="S149" s="113"/>
      <c r="T149" s="113"/>
      <c r="U149" s="113"/>
      <c r="V149" s="113"/>
      <c r="W149" s="113"/>
      <c r="X149" s="113"/>
      <c r="Y149" s="113"/>
      <c r="Z149" s="113"/>
    </row>
    <row r="150" spans="1:26" ht="20.100000000000001" customHeight="1" x14ac:dyDescent="0.15">
      <c r="A150" s="88"/>
      <c r="B150" s="88"/>
      <c r="C150" s="100" t="s">
        <v>75</v>
      </c>
      <c r="D150" s="101"/>
      <c r="E150" s="101"/>
      <c r="F150" s="101"/>
      <c r="G150" s="101"/>
      <c r="H150" s="102"/>
      <c r="I150" s="134"/>
      <c r="K150" s="134"/>
    </row>
    <row r="151" spans="1:26" ht="20.100000000000001" customHeight="1" x14ac:dyDescent="0.15">
      <c r="A151" s="88"/>
      <c r="B151" s="88"/>
      <c r="C151" s="103"/>
      <c r="D151" s="104"/>
      <c r="E151" s="104"/>
      <c r="F151" s="104"/>
      <c r="G151" s="104"/>
      <c r="H151" s="104"/>
      <c r="I151" s="105"/>
      <c r="J151" s="105"/>
      <c r="K151" s="105"/>
      <c r="L151" s="105"/>
      <c r="M151" s="105"/>
      <c r="N151" s="105"/>
      <c r="O151" s="105"/>
      <c r="P151" s="105"/>
      <c r="Q151" s="105"/>
      <c r="R151" s="105"/>
      <c r="S151" s="105"/>
      <c r="T151" s="105"/>
      <c r="U151" s="105"/>
      <c r="V151" s="105"/>
      <c r="W151" s="105"/>
      <c r="X151" s="105"/>
      <c r="Y151" s="105"/>
      <c r="Z151" s="106"/>
    </row>
    <row r="152" spans="1:26" ht="20.100000000000001" customHeight="1" x14ac:dyDescent="0.15">
      <c r="A152" s="88"/>
      <c r="B152" s="88"/>
      <c r="C152" s="103"/>
      <c r="D152" s="155" t="s">
        <v>76</v>
      </c>
      <c r="E152" s="135"/>
      <c r="F152" s="135"/>
      <c r="G152" s="135"/>
      <c r="H152" s="135"/>
      <c r="I152" s="135"/>
      <c r="J152" s="135"/>
      <c r="K152" s="135"/>
      <c r="L152" s="135"/>
      <c r="M152" s="135"/>
      <c r="N152" s="135"/>
      <c r="O152" s="135"/>
      <c r="P152" s="135"/>
      <c r="Q152" s="135"/>
      <c r="R152" s="135"/>
      <c r="S152" s="135"/>
      <c r="T152" s="135"/>
      <c r="U152" s="135"/>
      <c r="V152" s="135"/>
      <c r="W152" s="135"/>
      <c r="X152" s="114"/>
      <c r="Y152" s="113"/>
      <c r="Z152" s="112"/>
    </row>
    <row r="153" spans="1:26" ht="20.100000000000001" customHeight="1" x14ac:dyDescent="0.15">
      <c r="A153" s="88">
        <f>IF(AND($I153&lt;&gt;"しない", $I153&lt;&gt;"する"), 1001, 0)</f>
        <v>0</v>
      </c>
      <c r="B153" s="88"/>
      <c r="C153" s="107"/>
      <c r="D153" s="108">
        <v>1</v>
      </c>
      <c r="E153" s="113" t="s">
        <v>77</v>
      </c>
      <c r="F153" s="113"/>
      <c r="G153" s="113"/>
      <c r="H153" s="113"/>
      <c r="I153" s="45" t="s">
        <v>78</v>
      </c>
      <c r="J153" s="52"/>
      <c r="K153" s="52"/>
      <c r="L153" s="52"/>
      <c r="M153" s="52"/>
      <c r="N153" s="113"/>
      <c r="O153" s="113"/>
      <c r="P153" s="113"/>
      <c r="Q153" s="113"/>
      <c r="R153" s="113"/>
      <c r="S153" s="113"/>
      <c r="T153" s="113"/>
      <c r="U153" s="113"/>
      <c r="Z153" s="156"/>
    </row>
    <row r="154" spans="1:26" ht="20.100000000000001" customHeight="1" x14ac:dyDescent="0.15">
      <c r="A154" s="88"/>
      <c r="B154" s="88"/>
      <c r="C154" s="116"/>
      <c r="D154" s="113"/>
      <c r="E154" s="113"/>
      <c r="F154" s="113"/>
      <c r="G154" s="113"/>
      <c r="H154" s="113"/>
      <c r="I154" s="157"/>
      <c r="J154" s="115" t="s">
        <v>11</v>
      </c>
      <c r="K154" s="115"/>
      <c r="L154" s="115"/>
      <c r="M154" s="115"/>
      <c r="N154" s="115"/>
      <c r="O154" s="115"/>
      <c r="P154" s="115"/>
      <c r="Q154" s="115"/>
      <c r="R154" s="115"/>
      <c r="S154" s="115"/>
      <c r="T154" s="115"/>
      <c r="U154" s="113"/>
      <c r="Z154" s="156"/>
    </row>
    <row r="155" spans="1:26" ht="20.100000000000001" customHeight="1" x14ac:dyDescent="0.15">
      <c r="A155" s="88">
        <f>IF(AND($I153="する",OR(TRIM($I155)="", NOT(OR(IFERROR(SEARCH(" ",$I155),0)&gt;0, IFERROR(SEARCH("　",$I155),0)&gt;0)))), 1001, 0)</f>
        <v>0</v>
      </c>
      <c r="B155" s="88"/>
      <c r="C155" s="107"/>
      <c r="D155" s="108">
        <v>2</v>
      </c>
      <c r="E155" s="83" t="s">
        <v>71</v>
      </c>
      <c r="I155" s="45"/>
      <c r="J155" s="45"/>
      <c r="K155" s="45"/>
      <c r="L155" s="45"/>
      <c r="M155" s="45"/>
      <c r="N155" s="45"/>
      <c r="O155" s="45"/>
      <c r="P155" s="45"/>
      <c r="Q155" s="45"/>
      <c r="R155" s="45"/>
      <c r="S155" s="45"/>
      <c r="T155" s="45"/>
      <c r="U155" s="45"/>
      <c r="V155" s="45"/>
      <c r="W155" s="45"/>
      <c r="X155" s="45"/>
      <c r="Y155" s="45"/>
      <c r="Z155" s="112"/>
    </row>
    <row r="156" spans="1:26" ht="20.100000000000001" customHeight="1" x14ac:dyDescent="0.15">
      <c r="A156" s="88"/>
      <c r="B156" s="88"/>
      <c r="C156" s="107"/>
      <c r="D156" s="108"/>
      <c r="E156" s="113"/>
      <c r="F156" s="113"/>
      <c r="G156" s="113"/>
      <c r="H156" s="113"/>
      <c r="I156" s="119"/>
      <c r="J156" s="115" t="s">
        <v>50</v>
      </c>
      <c r="K156" s="115"/>
      <c r="L156" s="115"/>
      <c r="M156" s="115"/>
      <c r="N156" s="115"/>
      <c r="O156" s="115"/>
      <c r="P156" s="115"/>
      <c r="Q156" s="115"/>
      <c r="R156" s="115"/>
      <c r="S156" s="115"/>
      <c r="T156" s="115"/>
      <c r="U156" s="115"/>
      <c r="V156" s="115"/>
      <c r="W156" s="115"/>
      <c r="X156" s="115"/>
      <c r="Y156" s="115"/>
      <c r="Z156" s="112"/>
    </row>
    <row r="157" spans="1:26" ht="20.100000000000001" customHeight="1" x14ac:dyDescent="0.15">
      <c r="A157" s="88">
        <f>IF(AND($I153="する",OR(TRIM($I157)="", NOT(OR(IFERROR(SEARCH(" ",$I157),0)&gt;0, IFERROR(SEARCH("　",$I157),0)&gt;0)))), 1001, 0)</f>
        <v>0</v>
      </c>
      <c r="B157" s="88"/>
      <c r="C157" s="107"/>
      <c r="D157" s="108">
        <v>3</v>
      </c>
      <c r="E157" s="83" t="s">
        <v>72</v>
      </c>
      <c r="I157" s="45"/>
      <c r="J157" s="45"/>
      <c r="K157" s="45"/>
      <c r="L157" s="45"/>
      <c r="M157" s="45"/>
      <c r="N157" s="45"/>
      <c r="O157" s="45"/>
      <c r="P157" s="45"/>
      <c r="Q157" s="45"/>
      <c r="R157" s="45"/>
      <c r="S157" s="45"/>
      <c r="T157" s="45"/>
      <c r="U157" s="45"/>
      <c r="V157" s="45"/>
      <c r="W157" s="45"/>
      <c r="X157" s="45"/>
      <c r="Y157" s="45"/>
      <c r="Z157" s="112"/>
    </row>
    <row r="158" spans="1:26" ht="20.100000000000001" customHeight="1" x14ac:dyDescent="0.15">
      <c r="A158" s="88"/>
      <c r="B158" s="88"/>
      <c r="C158" s="116"/>
      <c r="D158" s="113"/>
      <c r="E158" s="113"/>
      <c r="F158" s="113"/>
      <c r="G158" s="113"/>
      <c r="H158" s="113"/>
      <c r="I158" s="119"/>
      <c r="J158" s="115" t="s">
        <v>52</v>
      </c>
      <c r="K158" s="115"/>
      <c r="L158" s="115"/>
      <c r="M158" s="115"/>
      <c r="N158" s="115"/>
      <c r="O158" s="115"/>
      <c r="P158" s="115"/>
      <c r="Q158" s="115"/>
      <c r="R158" s="115"/>
      <c r="S158" s="115"/>
      <c r="T158" s="115"/>
      <c r="U158" s="115"/>
      <c r="V158" s="115"/>
      <c r="W158" s="115"/>
      <c r="X158" s="115"/>
      <c r="Y158" s="115"/>
      <c r="Z158" s="112"/>
    </row>
    <row r="159" spans="1:26" ht="20.100000000000001" customHeight="1" x14ac:dyDescent="0.15">
      <c r="A159" s="88">
        <f>IF(AND($I153="する",OR(TRIM($I159)="", LEN($I159)&lt;&gt;8, NOT(ISNUMBER(VALUE(I159))), IFERROR(SEARCH("-", $I159),0)&gt;0)), 1001, 0)</f>
        <v>0</v>
      </c>
      <c r="B159" s="88"/>
      <c r="C159" s="107"/>
      <c r="D159" s="108">
        <v>4</v>
      </c>
      <c r="E159" s="83" t="s">
        <v>79</v>
      </c>
      <c r="I159" s="45"/>
      <c r="J159" s="45"/>
      <c r="K159" s="45"/>
      <c r="L159" s="45"/>
      <c r="M159" s="45"/>
      <c r="N159" s="113"/>
      <c r="O159" s="113"/>
      <c r="P159" s="113"/>
      <c r="Q159" s="113"/>
      <c r="R159" s="113"/>
      <c r="S159" s="113"/>
      <c r="T159" s="113"/>
      <c r="U159" s="113"/>
      <c r="V159" s="113"/>
      <c r="W159" s="113"/>
      <c r="X159" s="113"/>
      <c r="Y159" s="113"/>
      <c r="Z159" s="112"/>
    </row>
    <row r="160" spans="1:26" ht="20.100000000000001" customHeight="1" x14ac:dyDescent="0.15">
      <c r="A160" s="88"/>
      <c r="B160" s="88"/>
      <c r="C160" s="116"/>
      <c r="D160" s="113"/>
      <c r="E160" s="113"/>
      <c r="F160" s="113"/>
      <c r="G160" s="113"/>
      <c r="H160" s="113"/>
      <c r="I160" s="110"/>
      <c r="J160" s="115" t="s">
        <v>98</v>
      </c>
      <c r="K160" s="114"/>
      <c r="L160" s="114"/>
      <c r="M160" s="114"/>
      <c r="N160" s="114"/>
      <c r="O160" s="114"/>
      <c r="P160" s="114"/>
      <c r="Q160" s="114"/>
      <c r="R160" s="114"/>
      <c r="S160" s="114"/>
      <c r="T160" s="114"/>
      <c r="U160" s="114"/>
      <c r="V160" s="114"/>
      <c r="W160" s="114"/>
      <c r="X160" s="114"/>
      <c r="Y160" s="114"/>
      <c r="Z160" s="112"/>
    </row>
    <row r="161" spans="1:27" ht="20.100000000000001" customHeight="1" x14ac:dyDescent="0.15">
      <c r="A161" s="88">
        <f>IF(AND($I153="する",TRIM($I161)=""), 1001, 0)</f>
        <v>0</v>
      </c>
      <c r="B161" s="88"/>
      <c r="C161" s="107"/>
      <c r="D161" s="108">
        <v>5</v>
      </c>
      <c r="E161" s="83" t="s">
        <v>42</v>
      </c>
      <c r="I161" s="55"/>
      <c r="J161" s="56"/>
      <c r="K161" s="56"/>
      <c r="L161" s="56"/>
      <c r="M161" s="56"/>
      <c r="N161" s="113"/>
      <c r="O161" s="113"/>
      <c r="P161" s="113"/>
      <c r="Q161" s="113"/>
      <c r="R161" s="113"/>
      <c r="S161" s="113"/>
      <c r="T161" s="113"/>
      <c r="U161" s="113"/>
      <c r="V161" s="113"/>
      <c r="W161" s="113"/>
      <c r="X161" s="113"/>
      <c r="Y161" s="113"/>
      <c r="Z161" s="112"/>
    </row>
    <row r="162" spans="1:27" ht="20.100000000000001" customHeight="1" x14ac:dyDescent="0.15">
      <c r="A162" s="88"/>
      <c r="B162" s="88"/>
      <c r="C162" s="107"/>
      <c r="D162" s="108"/>
      <c r="E162" s="113"/>
      <c r="F162" s="113"/>
      <c r="G162" s="113"/>
      <c r="H162" s="113"/>
      <c r="I162" s="110"/>
      <c r="J162" s="115" t="s">
        <v>216</v>
      </c>
      <c r="K162" s="114"/>
      <c r="L162" s="114"/>
      <c r="M162" s="114"/>
      <c r="N162" s="114"/>
      <c r="O162" s="114"/>
      <c r="P162" s="114"/>
      <c r="Q162" s="114"/>
      <c r="R162" s="114"/>
      <c r="S162" s="114"/>
      <c r="T162" s="114"/>
      <c r="U162" s="114"/>
      <c r="V162" s="114"/>
      <c r="W162" s="114"/>
      <c r="X162" s="114"/>
      <c r="Y162" s="114"/>
      <c r="Z162" s="112"/>
    </row>
    <row r="163" spans="1:27" ht="20.100000000000001" customHeight="1" x14ac:dyDescent="0.15">
      <c r="A163" s="88">
        <f>IF(AND($I153="する",AND($I163&lt;&gt;"", OR(ISERROR(FIND("@"&amp;LEFT($I163,3)&amp;"@", 都道府県3))=FALSE, ISERROR(FIND("@"&amp;LEFT($I163,4)&amp;"@",都道府県4))=FALSE))=FALSE), 1001, 0)</f>
        <v>0</v>
      </c>
      <c r="B163" s="88"/>
      <c r="C163" s="107"/>
      <c r="D163" s="108">
        <v>6</v>
      </c>
      <c r="E163" s="83" t="s">
        <v>43</v>
      </c>
      <c r="I163" s="57"/>
      <c r="J163" s="57"/>
      <c r="K163" s="57"/>
      <c r="L163" s="57"/>
      <c r="M163" s="57"/>
      <c r="N163" s="57"/>
      <c r="O163" s="57"/>
      <c r="P163" s="57"/>
      <c r="Q163" s="58"/>
      <c r="R163" s="57"/>
      <c r="S163" s="57"/>
      <c r="T163" s="57"/>
      <c r="U163" s="57"/>
      <c r="V163" s="57"/>
      <c r="W163" s="57"/>
      <c r="X163" s="57"/>
      <c r="Y163" s="57"/>
      <c r="Z163" s="112"/>
    </row>
    <row r="164" spans="1:27" ht="20.100000000000001" customHeight="1" x14ac:dyDescent="0.15">
      <c r="A164" s="88"/>
      <c r="B164" s="88"/>
      <c r="C164" s="107"/>
      <c r="D164" s="108"/>
      <c r="E164" s="113"/>
      <c r="F164" s="113"/>
      <c r="G164" s="113"/>
      <c r="H164" s="113"/>
      <c r="I164" s="110"/>
      <c r="J164" s="115" t="s">
        <v>44</v>
      </c>
      <c r="K164" s="114"/>
      <c r="L164" s="114"/>
      <c r="M164" s="114"/>
      <c r="N164" s="114"/>
      <c r="O164" s="114"/>
      <c r="P164" s="114"/>
      <c r="Q164" s="114"/>
      <c r="R164" s="114"/>
      <c r="S164" s="114"/>
      <c r="T164" s="114"/>
      <c r="U164" s="114"/>
      <c r="V164" s="114"/>
      <c r="W164" s="114"/>
      <c r="X164" s="114"/>
      <c r="Y164" s="114"/>
      <c r="Z164" s="112"/>
    </row>
    <row r="165" spans="1:27" ht="20.100000000000001" customHeight="1" x14ac:dyDescent="0.15">
      <c r="A165" s="88">
        <f>IF(AND($I153="する",NOT(AND(TRIM($I165)&lt;&gt;"",ISNUMBER(VALUE(SUBSTITUTE($I165,"-",""))),IFERROR(SEARCH("-",$I165),0)&gt;0))), 1001, 0)</f>
        <v>0</v>
      </c>
      <c r="B165" s="88"/>
      <c r="C165" s="107"/>
      <c r="D165" s="108">
        <v>7</v>
      </c>
      <c r="E165" s="83" t="s">
        <v>53</v>
      </c>
      <c r="I165" s="45"/>
      <c r="J165" s="45"/>
      <c r="K165" s="45"/>
      <c r="L165" s="45"/>
      <c r="M165" s="45"/>
      <c r="Y165" s="114"/>
      <c r="Z165" s="112"/>
    </row>
    <row r="166" spans="1:27" ht="20.100000000000001" customHeight="1" x14ac:dyDescent="0.15">
      <c r="A166" s="88"/>
      <c r="B166" s="88"/>
      <c r="C166" s="116"/>
      <c r="D166" s="113"/>
      <c r="E166" s="113"/>
      <c r="F166" s="113"/>
      <c r="G166" s="113"/>
      <c r="H166" s="113"/>
      <c r="I166" s="110"/>
      <c r="J166" s="115" t="s">
        <v>56</v>
      </c>
      <c r="K166" s="114"/>
      <c r="L166" s="114"/>
      <c r="M166" s="114"/>
      <c r="N166" s="114"/>
      <c r="O166" s="114"/>
      <c r="P166" s="114"/>
      <c r="Q166" s="114"/>
      <c r="R166" s="114"/>
      <c r="S166" s="114"/>
      <c r="T166" s="114"/>
      <c r="U166" s="114"/>
      <c r="V166" s="114"/>
      <c r="W166" s="114"/>
      <c r="X166" s="114"/>
      <c r="Y166" s="114"/>
      <c r="Z166" s="112"/>
    </row>
    <row r="167" spans="1:27" ht="20.100000000000001" customHeight="1" x14ac:dyDescent="0.15">
      <c r="A167" s="88">
        <f>IF(AND($I153="する",AND(TRIM($I167)&lt;&gt;"",NOT(AND(ISNUMBER(VALUE(SUBSTITUTE($I167,"-",""))),IFERROR(SEARCH("-",$I167),0)&gt;0)))), 1001, 0)</f>
        <v>0</v>
      </c>
      <c r="B167" s="88"/>
      <c r="C167" s="107"/>
      <c r="D167" s="108">
        <v>8</v>
      </c>
      <c r="E167" s="83" t="s">
        <v>57</v>
      </c>
      <c r="I167" s="45"/>
      <c r="J167" s="45"/>
      <c r="K167" s="45"/>
      <c r="L167" s="45"/>
      <c r="M167" s="45"/>
      <c r="N167" s="114"/>
      <c r="O167" s="114"/>
      <c r="P167" s="114"/>
      <c r="Q167" s="114"/>
      <c r="R167" s="114"/>
      <c r="S167" s="114"/>
      <c r="T167" s="114"/>
      <c r="U167" s="114"/>
      <c r="V167" s="114"/>
      <c r="W167" s="114"/>
      <c r="X167" s="114"/>
      <c r="Y167" s="114"/>
      <c r="Z167" s="112"/>
    </row>
    <row r="168" spans="1:27" ht="20.100000000000001" customHeight="1" x14ac:dyDescent="0.15">
      <c r="A168" s="88"/>
      <c r="B168" s="88"/>
      <c r="C168" s="116"/>
      <c r="D168" s="113"/>
      <c r="E168" s="113"/>
      <c r="F168" s="113"/>
      <c r="G168" s="113"/>
      <c r="H168" s="113"/>
      <c r="I168" s="110"/>
      <c r="J168" s="115" t="s">
        <v>56</v>
      </c>
      <c r="K168" s="114"/>
      <c r="L168" s="114"/>
      <c r="M168" s="114"/>
      <c r="N168" s="114"/>
      <c r="O168" s="114"/>
      <c r="P168" s="114"/>
      <c r="Q168" s="114"/>
      <c r="R168" s="114"/>
      <c r="S168" s="114"/>
      <c r="T168" s="114"/>
      <c r="U168" s="114"/>
      <c r="V168" s="114"/>
      <c r="W168" s="114"/>
      <c r="X168" s="114"/>
      <c r="Y168" s="114"/>
      <c r="Z168" s="112"/>
    </row>
    <row r="169" spans="1:27" ht="20.100000000000001" customHeight="1" x14ac:dyDescent="0.15">
      <c r="A169" s="88">
        <f>IF(AND($I153="する",AND(TRIM($I169)&lt;&gt;"", NOT(IFERROR(SEARCH("@",$I169),0)&gt;0))), 1001, 0)</f>
        <v>0</v>
      </c>
      <c r="B169" s="88"/>
      <c r="C169" s="107"/>
      <c r="D169" s="108">
        <v>9</v>
      </c>
      <c r="E169" s="83" t="s">
        <v>58</v>
      </c>
      <c r="I169" s="45"/>
      <c r="J169" s="45"/>
      <c r="K169" s="45"/>
      <c r="L169" s="45"/>
      <c r="M169" s="45"/>
      <c r="N169" s="45"/>
      <c r="O169" s="45"/>
      <c r="P169" s="45"/>
      <c r="Q169" s="46"/>
      <c r="R169" s="45"/>
      <c r="S169" s="45"/>
      <c r="T169" s="45"/>
      <c r="U169" s="45"/>
      <c r="V169" s="45"/>
      <c r="W169" s="45"/>
      <c r="X169" s="45"/>
      <c r="Y169" s="45"/>
      <c r="Z169" s="112"/>
    </row>
    <row r="170" spans="1:27" ht="20.100000000000001" customHeight="1" x14ac:dyDescent="0.15">
      <c r="A170" s="88"/>
      <c r="B170" s="88"/>
      <c r="C170" s="116"/>
      <c r="D170" s="113"/>
      <c r="E170" s="113"/>
      <c r="F170" s="113"/>
      <c r="G170" s="113"/>
      <c r="H170" s="113"/>
      <c r="I170" s="110"/>
      <c r="J170" s="121" t="s">
        <v>221</v>
      </c>
      <c r="K170" s="138"/>
      <c r="L170" s="114"/>
      <c r="M170" s="114"/>
      <c r="N170" s="114"/>
      <c r="O170" s="114"/>
      <c r="P170" s="114"/>
      <c r="Q170" s="139"/>
      <c r="R170" s="114"/>
      <c r="S170" s="114"/>
      <c r="T170" s="114"/>
      <c r="U170" s="114"/>
      <c r="V170" s="114"/>
      <c r="W170" s="114"/>
      <c r="X170" s="114"/>
      <c r="Y170" s="114"/>
      <c r="Z170" s="112"/>
    </row>
    <row r="171" spans="1:27" ht="20.100000000000001" customHeight="1" x14ac:dyDescent="0.15">
      <c r="A171" s="88"/>
      <c r="B171" s="88"/>
      <c r="C171" s="127"/>
      <c r="D171" s="128"/>
      <c r="E171" s="128"/>
      <c r="F171" s="128"/>
      <c r="G171" s="128"/>
      <c r="H171" s="128"/>
      <c r="I171" s="129"/>
      <c r="J171" s="129"/>
      <c r="K171" s="130"/>
      <c r="L171" s="129"/>
      <c r="M171" s="129"/>
      <c r="N171" s="129"/>
      <c r="O171" s="129"/>
      <c r="P171" s="129"/>
      <c r="Q171" s="129"/>
      <c r="R171" s="129"/>
      <c r="S171" s="129"/>
      <c r="T171" s="129"/>
      <c r="U171" s="129"/>
      <c r="V171" s="129"/>
      <c r="W171" s="129"/>
      <c r="X171" s="129"/>
      <c r="Y171" s="158"/>
      <c r="Z171" s="131"/>
      <c r="AA171" s="145"/>
    </row>
    <row r="172" spans="1:27" ht="20.100000000000001" customHeight="1" x14ac:dyDescent="0.15">
      <c r="A172" s="88"/>
      <c r="B172" s="88"/>
      <c r="C172" s="113"/>
      <c r="D172" s="113"/>
      <c r="E172" s="113"/>
      <c r="F172" s="113"/>
      <c r="G172" s="113"/>
      <c r="H172" s="113"/>
      <c r="I172" s="133"/>
      <c r="J172" s="133"/>
      <c r="K172" s="133"/>
      <c r="L172" s="133"/>
      <c r="M172" s="133"/>
      <c r="N172" s="133"/>
      <c r="O172" s="133"/>
      <c r="P172" s="133"/>
      <c r="Q172" s="133"/>
      <c r="R172" s="133"/>
      <c r="S172" s="133"/>
      <c r="T172" s="133"/>
      <c r="U172" s="133"/>
      <c r="V172" s="133"/>
      <c r="W172" s="133"/>
      <c r="X172" s="133"/>
      <c r="Y172" s="159"/>
      <c r="Z172" s="113"/>
      <c r="AA172" s="145"/>
    </row>
    <row r="173" spans="1:27" ht="20.100000000000001" customHeight="1" x14ac:dyDescent="0.15">
      <c r="A173" s="88"/>
      <c r="B173" s="88"/>
      <c r="C173" s="113"/>
      <c r="D173" s="113"/>
      <c r="E173" s="113"/>
      <c r="F173" s="113"/>
      <c r="G173" s="113"/>
      <c r="H173" s="113"/>
      <c r="I173" s="160"/>
      <c r="J173" s="133"/>
      <c r="K173" s="133"/>
      <c r="L173" s="133"/>
      <c r="M173" s="133"/>
      <c r="N173" s="159"/>
      <c r="O173" s="133"/>
      <c r="P173" s="133"/>
      <c r="Q173" s="133"/>
      <c r="R173" s="159"/>
      <c r="S173" s="133"/>
      <c r="T173" s="133"/>
      <c r="U173" s="133"/>
      <c r="V173" s="133"/>
      <c r="W173" s="133"/>
      <c r="X173" s="133"/>
      <c r="Y173" s="133"/>
      <c r="Z173" s="133"/>
      <c r="AA173" s="133"/>
    </row>
    <row r="174" spans="1:27" ht="20.100000000000001" customHeight="1" x14ac:dyDescent="0.15">
      <c r="A174" s="88"/>
      <c r="B174" s="88"/>
      <c r="C174" s="100" t="s">
        <v>9</v>
      </c>
      <c r="D174" s="101"/>
      <c r="E174" s="101"/>
      <c r="F174" s="101"/>
      <c r="G174" s="101"/>
      <c r="H174" s="102"/>
      <c r="I174" s="161"/>
      <c r="J174" s="162"/>
      <c r="K174" s="162"/>
      <c r="L174" s="162"/>
      <c r="M174" s="162"/>
      <c r="N174" s="162"/>
      <c r="O174" s="162"/>
      <c r="P174" s="162"/>
      <c r="Q174" s="162"/>
      <c r="R174" s="162"/>
      <c r="S174" s="162"/>
      <c r="T174" s="162"/>
      <c r="U174" s="162"/>
      <c r="V174" s="162"/>
      <c r="W174" s="162"/>
      <c r="X174" s="162"/>
      <c r="Y174" s="162"/>
      <c r="Z174" s="162"/>
    </row>
    <row r="175" spans="1:27" ht="20.100000000000001" customHeight="1" x14ac:dyDescent="0.15">
      <c r="A175" s="88"/>
      <c r="B175" s="88"/>
      <c r="C175" s="163"/>
      <c r="D175" s="164"/>
      <c r="E175" s="164"/>
      <c r="F175" s="164"/>
      <c r="G175" s="164"/>
      <c r="H175" s="164"/>
      <c r="Z175" s="156"/>
      <c r="AA175" s="124"/>
    </row>
    <row r="176" spans="1:27" ht="20.100000000000001" customHeight="1" x14ac:dyDescent="0.15">
      <c r="A176" s="99"/>
      <c r="B176" s="88"/>
      <c r="C176" s="103"/>
      <c r="D176" s="108">
        <v>1</v>
      </c>
      <c r="E176" s="83" t="s">
        <v>20</v>
      </c>
      <c r="I176" s="35"/>
      <c r="J176" s="36"/>
      <c r="K176" s="36"/>
      <c r="L176" s="36"/>
      <c r="M176" s="36"/>
      <c r="N176" s="165"/>
      <c r="O176" s="165"/>
      <c r="P176" s="165"/>
      <c r="Q176" s="165"/>
      <c r="R176" s="165"/>
      <c r="S176" s="165"/>
      <c r="T176" s="165"/>
      <c r="U176" s="165"/>
      <c r="V176" s="113"/>
      <c r="W176" s="113"/>
      <c r="Z176" s="156"/>
    </row>
    <row r="177" spans="1:26" ht="30" customHeight="1" x14ac:dyDescent="0.15">
      <c r="A177" s="99"/>
      <c r="B177" s="88"/>
      <c r="C177" s="103"/>
      <c r="D177" s="166"/>
      <c r="E177" s="167"/>
      <c r="F177" s="167"/>
      <c r="G177" s="167"/>
      <c r="H177" s="165"/>
      <c r="I177" s="168"/>
      <c r="J177" s="136"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36"/>
      <c r="L177" s="136"/>
      <c r="M177" s="136"/>
      <c r="N177" s="136"/>
      <c r="O177" s="136"/>
      <c r="P177" s="136"/>
      <c r="Q177" s="136"/>
      <c r="R177" s="136"/>
      <c r="S177" s="136"/>
      <c r="T177" s="136"/>
      <c r="U177" s="136"/>
      <c r="V177" s="136"/>
      <c r="W177" s="136"/>
      <c r="X177" s="136"/>
      <c r="Y177" s="136"/>
      <c r="Z177" s="156"/>
    </row>
    <row r="178" spans="1:26" ht="20.100000000000001" customHeight="1" x14ac:dyDescent="0.15">
      <c r="A178" s="99"/>
      <c r="B178" s="88"/>
      <c r="C178" s="103"/>
      <c r="D178" s="108">
        <v>2</v>
      </c>
      <c r="E178" s="83" t="s">
        <v>21</v>
      </c>
      <c r="I178" s="45"/>
      <c r="J178" s="36"/>
      <c r="K178" s="36"/>
      <c r="L178" s="36"/>
      <c r="M178" s="36"/>
      <c r="N178" s="165"/>
      <c r="O178" s="165"/>
      <c r="P178" s="144"/>
      <c r="Q178" s="165"/>
      <c r="R178" s="165"/>
      <c r="S178" s="165"/>
      <c r="T178" s="165"/>
      <c r="U178" s="165"/>
      <c r="V178" s="113"/>
      <c r="W178" s="113"/>
      <c r="Z178" s="156"/>
    </row>
    <row r="179" spans="1:26" ht="20.100000000000001" customHeight="1" x14ac:dyDescent="0.15">
      <c r="A179" s="99"/>
      <c r="B179" s="88"/>
      <c r="C179" s="103"/>
      <c r="D179" s="166"/>
      <c r="E179" s="167"/>
      <c r="F179" s="167"/>
      <c r="G179" s="167"/>
      <c r="H179" s="165"/>
      <c r="I179" s="168"/>
      <c r="J179" s="169" t="s">
        <v>227</v>
      </c>
      <c r="K179" s="169"/>
      <c r="L179" s="169"/>
      <c r="M179" s="169"/>
      <c r="N179" s="169"/>
      <c r="O179" s="169"/>
      <c r="P179" s="169"/>
      <c r="Q179" s="169"/>
      <c r="R179" s="169"/>
      <c r="S179" s="169"/>
      <c r="T179" s="169"/>
      <c r="U179" s="169"/>
      <c r="V179" s="169"/>
      <c r="W179" s="169"/>
      <c r="X179" s="169"/>
      <c r="Y179" s="169"/>
      <c r="Z179" s="156"/>
    </row>
    <row r="180" spans="1:26" ht="20.100000000000001" customHeight="1" x14ac:dyDescent="0.15">
      <c r="A180" s="88"/>
      <c r="B180" s="88"/>
      <c r="C180" s="107"/>
      <c r="D180" s="108">
        <v>3</v>
      </c>
      <c r="E180" s="113" t="s">
        <v>1</v>
      </c>
      <c r="F180" s="113"/>
      <c r="P180" s="170"/>
      <c r="Q180" s="171"/>
      <c r="R180" s="171"/>
      <c r="S180" s="171"/>
      <c r="T180" s="171"/>
      <c r="U180" s="171"/>
      <c r="V180" s="171"/>
      <c r="W180" s="171"/>
      <c r="X180" s="171"/>
      <c r="Y180" s="171"/>
      <c r="Z180" s="112"/>
    </row>
    <row r="181" spans="1:26" ht="45" customHeight="1" x14ac:dyDescent="0.15">
      <c r="A181" s="88"/>
      <c r="B181" s="88"/>
      <c r="C181" s="107"/>
      <c r="D181" s="108"/>
      <c r="E181" s="172" t="s">
        <v>35</v>
      </c>
      <c r="F181" s="172"/>
      <c r="G181" s="172"/>
      <c r="H181" s="172"/>
      <c r="I181" s="172"/>
      <c r="J181" s="172"/>
      <c r="K181" s="172"/>
      <c r="L181" s="172"/>
      <c r="M181" s="172"/>
      <c r="N181" s="172"/>
      <c r="O181" s="172"/>
      <c r="P181" s="172"/>
      <c r="Q181" s="172"/>
      <c r="R181" s="172"/>
      <c r="S181" s="172"/>
      <c r="T181" s="172"/>
      <c r="U181" s="172"/>
      <c r="V181" s="172"/>
      <c r="W181" s="172"/>
      <c r="X181" s="172"/>
      <c r="Y181" s="172"/>
      <c r="Z181" s="112"/>
    </row>
    <row r="182" spans="1:26" ht="20.100000000000001" customHeight="1" x14ac:dyDescent="0.15">
      <c r="A182" s="88">
        <f>IF(COUNTIF($K183:$K186,"○")&gt;1, 1001, 0)</f>
        <v>0</v>
      </c>
      <c r="B182" s="352"/>
      <c r="C182" s="107"/>
      <c r="D182" s="108"/>
      <c r="E182" s="174" t="s">
        <v>3</v>
      </c>
      <c r="F182" s="175"/>
      <c r="G182" s="175"/>
      <c r="H182" s="175"/>
      <c r="I182" s="175"/>
      <c r="J182" s="176"/>
      <c r="K182" s="177" t="s">
        <v>14</v>
      </c>
      <c r="L182" s="178"/>
      <c r="M182" s="179"/>
      <c r="N182" s="180" t="s">
        <v>4</v>
      </c>
      <c r="O182" s="181"/>
      <c r="P182" s="181"/>
      <c r="Q182" s="181"/>
      <c r="R182" s="181"/>
      <c r="S182" s="181"/>
      <c r="T182" s="181"/>
      <c r="U182" s="181"/>
      <c r="V182" s="182"/>
      <c r="W182" s="183" t="s">
        <v>5</v>
      </c>
      <c r="X182" s="184"/>
      <c r="Y182" s="185"/>
      <c r="Z182" s="112"/>
    </row>
    <row r="183" spans="1:26" ht="20.100000000000001" customHeight="1" x14ac:dyDescent="0.15">
      <c r="A183" s="88"/>
      <c r="B183" s="88"/>
      <c r="C183" s="107"/>
      <c r="D183" s="186"/>
      <c r="E183" s="187" t="s">
        <v>15</v>
      </c>
      <c r="F183" s="188"/>
      <c r="G183" s="188"/>
      <c r="H183" s="188"/>
      <c r="I183" s="188"/>
      <c r="J183" s="189"/>
      <c r="K183" s="8"/>
      <c r="L183" s="53"/>
      <c r="M183" s="54"/>
      <c r="N183" s="190"/>
      <c r="O183" s="191"/>
      <c r="P183" s="191"/>
      <c r="Q183" s="191"/>
      <c r="R183" s="191"/>
      <c r="S183" s="191"/>
      <c r="T183" s="191"/>
      <c r="U183" s="191"/>
      <c r="V183" s="192"/>
      <c r="W183" s="193"/>
      <c r="X183" s="194"/>
      <c r="Y183" s="195"/>
      <c r="Z183" s="112"/>
    </row>
    <row r="184" spans="1:26" ht="20.100000000000001" customHeight="1" x14ac:dyDescent="0.15">
      <c r="A184" s="88">
        <f>IF(AND($K184="○",TRIM($N184)=""), 1001, 0)</f>
        <v>0</v>
      </c>
      <c r="B184" s="88"/>
      <c r="C184" s="107"/>
      <c r="D184" s="186"/>
      <c r="E184" s="196" t="s">
        <v>16</v>
      </c>
      <c r="F184" s="197"/>
      <c r="G184" s="197"/>
      <c r="H184" s="197"/>
      <c r="I184" s="197"/>
      <c r="J184" s="198"/>
      <c r="K184" s="4"/>
      <c r="L184" s="47"/>
      <c r="M184" s="48"/>
      <c r="N184" s="49"/>
      <c r="O184" s="50"/>
      <c r="P184" s="50"/>
      <c r="Q184" s="50"/>
      <c r="R184" s="50"/>
      <c r="S184" s="50"/>
      <c r="T184" s="50"/>
      <c r="U184" s="50"/>
      <c r="V184" s="51"/>
      <c r="W184" s="199"/>
      <c r="X184" s="200"/>
      <c r="Y184" s="201"/>
      <c r="Z184" s="112"/>
    </row>
    <row r="185" spans="1:26" ht="20.100000000000001" customHeight="1" x14ac:dyDescent="0.15">
      <c r="A185" s="88">
        <f>IF(AND($K185="○",TRIM($N185)=""), 1001, 0)</f>
        <v>0</v>
      </c>
      <c r="B185" s="88"/>
      <c r="C185" s="107"/>
      <c r="D185" s="186"/>
      <c r="E185" s="196" t="s">
        <v>17</v>
      </c>
      <c r="F185" s="197"/>
      <c r="G185" s="197"/>
      <c r="H185" s="197"/>
      <c r="I185" s="197"/>
      <c r="J185" s="198"/>
      <c r="K185" s="4"/>
      <c r="L185" s="47"/>
      <c r="M185" s="48"/>
      <c r="N185" s="49"/>
      <c r="O185" s="50"/>
      <c r="P185" s="50"/>
      <c r="Q185" s="50"/>
      <c r="R185" s="50"/>
      <c r="S185" s="50"/>
      <c r="T185" s="50"/>
      <c r="U185" s="50"/>
      <c r="V185" s="51"/>
      <c r="W185" s="202">
        <v>100</v>
      </c>
      <c r="X185" s="203"/>
      <c r="Y185" s="204" t="s">
        <v>6</v>
      </c>
      <c r="Z185" s="112"/>
    </row>
    <row r="186" spans="1:26" ht="20.100000000000001" customHeight="1" x14ac:dyDescent="0.15">
      <c r="A186" s="88">
        <f>IF(AND($K186="○",OR(TRIM($N186)="",TRIM($W186)="")), 1001, 0)</f>
        <v>0</v>
      </c>
      <c r="B186" s="88"/>
      <c r="C186" s="107"/>
      <c r="D186" s="186"/>
      <c r="E186" s="205" t="s">
        <v>18</v>
      </c>
      <c r="F186" s="206"/>
      <c r="G186" s="206"/>
      <c r="H186" s="206"/>
      <c r="I186" s="206"/>
      <c r="J186" s="207"/>
      <c r="K186" s="60"/>
      <c r="L186" s="61"/>
      <c r="M186" s="62"/>
      <c r="N186" s="49"/>
      <c r="O186" s="50"/>
      <c r="P186" s="50"/>
      <c r="Q186" s="50"/>
      <c r="R186" s="50"/>
      <c r="S186" s="50"/>
      <c r="T186" s="50"/>
      <c r="U186" s="50"/>
      <c r="V186" s="51"/>
      <c r="W186" s="66"/>
      <c r="X186" s="67"/>
      <c r="Y186" s="208" t="s">
        <v>6</v>
      </c>
      <c r="Z186" s="112"/>
    </row>
    <row r="187" spans="1:26" ht="20.100000000000001" customHeight="1" x14ac:dyDescent="0.15">
      <c r="A187" s="88"/>
      <c r="B187" s="88"/>
      <c r="C187" s="107"/>
      <c r="D187" s="186"/>
      <c r="E187" s="209"/>
      <c r="F187" s="210"/>
      <c r="G187" s="210"/>
      <c r="H187" s="210"/>
      <c r="I187" s="210"/>
      <c r="J187" s="211"/>
      <c r="K187" s="63"/>
      <c r="L187" s="64"/>
      <c r="M187" s="65"/>
      <c r="N187" s="68"/>
      <c r="O187" s="69"/>
      <c r="P187" s="69"/>
      <c r="Q187" s="69"/>
      <c r="R187" s="69"/>
      <c r="S187" s="69"/>
      <c r="T187" s="69"/>
      <c r="U187" s="69"/>
      <c r="V187" s="70"/>
      <c r="W187" s="71"/>
      <c r="X187" s="72"/>
      <c r="Y187" s="212" t="s">
        <v>6</v>
      </c>
      <c r="Z187" s="112"/>
    </row>
    <row r="188" spans="1:26" ht="20.100000000000001" customHeight="1" x14ac:dyDescent="0.15">
      <c r="A188" s="88"/>
      <c r="B188" s="88"/>
      <c r="C188" s="107"/>
      <c r="D188" s="108"/>
      <c r="E188" s="213"/>
      <c r="F188" s="213"/>
      <c r="G188" s="213"/>
      <c r="H188" s="213"/>
      <c r="I188" s="213"/>
      <c r="J188" s="213"/>
      <c r="K188" s="114"/>
      <c r="L188" s="114"/>
      <c r="M188" s="114"/>
      <c r="N188" s="114"/>
      <c r="O188" s="114"/>
      <c r="P188" s="114"/>
      <c r="Q188" s="114"/>
      <c r="R188" s="114"/>
      <c r="S188" s="114"/>
      <c r="T188" s="114"/>
      <c r="U188" s="114"/>
      <c r="V188" s="114"/>
      <c r="W188" s="114"/>
      <c r="X188" s="114"/>
      <c r="Y188" s="114"/>
      <c r="Z188" s="112"/>
    </row>
    <row r="189" spans="1:26" ht="20.100000000000001" customHeight="1" x14ac:dyDescent="0.15">
      <c r="A189" s="88">
        <f>IF(TRIM($I189)="", 1001, 0)</f>
        <v>1001</v>
      </c>
      <c r="B189" s="88"/>
      <c r="C189" s="107"/>
      <c r="D189" s="108">
        <v>4</v>
      </c>
      <c r="E189" s="83" t="s">
        <v>0</v>
      </c>
      <c r="I189" s="34"/>
      <c r="J189" s="34"/>
      <c r="K189" s="34"/>
      <c r="L189" s="34"/>
      <c r="M189" s="34"/>
      <c r="N189" s="113" t="s">
        <v>19</v>
      </c>
      <c r="O189" s="113"/>
      <c r="P189" s="113"/>
      <c r="Q189" s="113"/>
      <c r="R189" s="113"/>
      <c r="S189" s="113"/>
      <c r="T189" s="113"/>
      <c r="U189" s="113"/>
      <c r="V189" s="113"/>
      <c r="W189" s="113"/>
      <c r="X189" s="113"/>
      <c r="Y189" s="113"/>
      <c r="Z189" s="112"/>
    </row>
    <row r="190" spans="1:26" ht="45" customHeight="1" x14ac:dyDescent="0.15">
      <c r="A190" s="88"/>
      <c r="B190" s="88"/>
      <c r="C190" s="116"/>
      <c r="D190" s="113"/>
      <c r="E190" s="113"/>
      <c r="F190" s="113"/>
      <c r="G190" s="113"/>
      <c r="H190" s="113"/>
      <c r="I190" s="110"/>
      <c r="J190" s="136" t="s">
        <v>103</v>
      </c>
      <c r="K190" s="169"/>
      <c r="L190" s="169"/>
      <c r="M190" s="169"/>
      <c r="N190" s="169"/>
      <c r="O190" s="169"/>
      <c r="P190" s="169"/>
      <c r="Q190" s="169"/>
      <c r="R190" s="169"/>
      <c r="S190" s="169"/>
      <c r="T190" s="169"/>
      <c r="U190" s="169"/>
      <c r="V190" s="169"/>
      <c r="W190" s="169"/>
      <c r="X190" s="169"/>
      <c r="Y190" s="169"/>
      <c r="Z190" s="112"/>
    </row>
    <row r="191" spans="1:26" ht="20.100000000000001" customHeight="1" x14ac:dyDescent="0.15">
      <c r="A191" s="88"/>
      <c r="B191" s="88"/>
      <c r="C191" s="107"/>
      <c r="D191" s="108">
        <v>5</v>
      </c>
      <c r="E191" s="83" t="s">
        <v>22</v>
      </c>
      <c r="I191" s="35"/>
      <c r="J191" s="41"/>
      <c r="K191" s="41"/>
      <c r="L191" s="41"/>
      <c r="M191" s="41"/>
      <c r="N191" s="113"/>
      <c r="O191" s="113"/>
      <c r="P191" s="113"/>
      <c r="Q191" s="113"/>
      <c r="R191" s="113"/>
      <c r="S191" s="113"/>
      <c r="T191" s="113"/>
      <c r="U191" s="113"/>
      <c r="V191" s="113"/>
      <c r="W191" s="113"/>
      <c r="X191" s="113"/>
      <c r="Y191" s="113"/>
      <c r="Z191" s="112"/>
    </row>
    <row r="192" spans="1:26" ht="20.100000000000001" customHeight="1" x14ac:dyDescent="0.15">
      <c r="A192" s="88"/>
      <c r="B192" s="88"/>
      <c r="C192" s="116"/>
      <c r="D192" s="113"/>
      <c r="E192" s="113"/>
      <c r="F192" s="113"/>
      <c r="G192" s="113"/>
      <c r="H192" s="113"/>
      <c r="I192" s="110"/>
      <c r="J192" s="115" t="str">
        <f>日付例&amp;"　年月日を入力してください。個人の場合や設立日が1900/3/31以前の場合は、入力不要です。"</f>
        <v>例)2024/4/1、R6/4/1　年月日を入力してください。個人の場合や設立日が1900/3/31以前の場合は、入力不要です。</v>
      </c>
      <c r="K192" s="114"/>
      <c r="L192" s="114"/>
      <c r="M192" s="114"/>
      <c r="N192" s="114"/>
      <c r="O192" s="114"/>
      <c r="P192" s="114"/>
      <c r="Q192" s="114"/>
      <c r="R192" s="114"/>
      <c r="S192" s="114"/>
      <c r="T192" s="114"/>
      <c r="U192" s="114"/>
      <c r="V192" s="114"/>
      <c r="W192" s="114"/>
      <c r="X192" s="114"/>
      <c r="Y192" s="114"/>
      <c r="Z192" s="112"/>
    </row>
    <row r="193" spans="1:27" ht="20.100000000000001" customHeight="1" x14ac:dyDescent="0.15">
      <c r="A193" s="88"/>
      <c r="B193" s="88"/>
      <c r="C193" s="107"/>
      <c r="D193" s="108">
        <v>6</v>
      </c>
      <c r="E193" s="83" t="s">
        <v>80</v>
      </c>
      <c r="F193" s="113"/>
      <c r="G193" s="113"/>
      <c r="H193" s="113"/>
      <c r="I193" s="35"/>
      <c r="J193" s="41"/>
      <c r="K193" s="41"/>
      <c r="L193" s="41"/>
      <c r="M193" s="41"/>
      <c r="N193" s="214"/>
      <c r="O193" s="171"/>
      <c r="P193" s="171"/>
      <c r="Q193" s="171"/>
      <c r="R193" s="171"/>
      <c r="S193" s="171"/>
      <c r="T193" s="171"/>
      <c r="U193" s="171"/>
      <c r="V193" s="171"/>
      <c r="W193" s="171"/>
      <c r="X193" s="171"/>
      <c r="Y193" s="171"/>
      <c r="Z193" s="215"/>
      <c r="AA193" s="116"/>
    </row>
    <row r="194" spans="1:27" ht="20.100000000000001" customHeight="1" x14ac:dyDescent="0.15">
      <c r="A194" s="88"/>
      <c r="B194" s="88"/>
      <c r="C194" s="107"/>
      <c r="D194" s="108"/>
      <c r="E194" s="113"/>
      <c r="F194" s="113"/>
      <c r="G194" s="113"/>
      <c r="H194" s="113"/>
      <c r="I194" s="216"/>
      <c r="J194" s="115" t="str">
        <f>日付例&amp;"　年月日を入力してください。創業日が1900/3/31以前の場合は、入力不要です。"</f>
        <v>例)2024/4/1、R6/4/1　年月日を入力してください。創業日が1900/3/31以前の場合は、入力不要です。</v>
      </c>
      <c r="K194" s="115"/>
      <c r="L194" s="115"/>
      <c r="M194" s="123"/>
      <c r="N194" s="217"/>
      <c r="O194" s="115"/>
      <c r="P194" s="123"/>
      <c r="Q194" s="115"/>
      <c r="R194" s="115"/>
      <c r="S194" s="115"/>
      <c r="T194" s="115"/>
      <c r="U194" s="115"/>
      <c r="V194" s="115"/>
      <c r="W194" s="115"/>
      <c r="X194" s="115"/>
      <c r="Y194" s="115"/>
      <c r="Z194" s="126"/>
      <c r="AA194" s="116"/>
    </row>
    <row r="195" spans="1:27" ht="20.100000000000001" customHeight="1" x14ac:dyDescent="0.15">
      <c r="A195" s="88"/>
      <c r="B195" s="88"/>
      <c r="C195" s="107"/>
      <c r="D195" s="108">
        <v>7</v>
      </c>
      <c r="E195" s="113" t="s">
        <v>23</v>
      </c>
      <c r="F195" s="113"/>
      <c r="G195" s="113"/>
      <c r="H195" s="113"/>
      <c r="I195" s="35"/>
      <c r="J195" s="36"/>
      <c r="K195" s="36"/>
      <c r="L195" s="36"/>
      <c r="M195" s="36"/>
      <c r="N195" s="218" t="s">
        <v>24</v>
      </c>
      <c r="O195" s="35"/>
      <c r="P195" s="46"/>
      <c r="Q195" s="46"/>
      <c r="R195" s="46"/>
      <c r="S195" s="219" t="s">
        <v>25</v>
      </c>
      <c r="U195" s="171"/>
      <c r="V195" s="171"/>
      <c r="W195" s="171"/>
      <c r="X195" s="171"/>
      <c r="Y195" s="171"/>
      <c r="Z195" s="215"/>
      <c r="AA195" s="116"/>
    </row>
    <row r="196" spans="1:27" ht="20.100000000000001" customHeight="1" x14ac:dyDescent="0.15">
      <c r="A196" s="88"/>
      <c r="B196" s="88"/>
      <c r="C196" s="107"/>
      <c r="D196" s="108"/>
      <c r="E196" s="213" t="s">
        <v>26</v>
      </c>
      <c r="F196" s="113"/>
      <c r="G196" s="113"/>
      <c r="H196" s="113"/>
      <c r="I196" s="216"/>
      <c r="J196" s="115" t="str">
        <f>日付例&amp;"　年月日を入力してください。"</f>
        <v>例)2024/4/1、R6/4/1　年月日を入力してください。</v>
      </c>
      <c r="K196" s="115"/>
      <c r="L196" s="115"/>
      <c r="M196" s="123"/>
      <c r="N196" s="217"/>
      <c r="O196" s="115"/>
      <c r="P196" s="123"/>
      <c r="Q196" s="115"/>
      <c r="R196" s="115"/>
      <c r="S196" s="115"/>
      <c r="T196" s="115"/>
      <c r="U196" s="115"/>
      <c r="V196" s="115"/>
      <c r="W196" s="115"/>
      <c r="X196" s="115"/>
      <c r="Y196" s="115"/>
      <c r="Z196" s="126"/>
      <c r="AA196" s="116"/>
    </row>
    <row r="197" spans="1:27" ht="20.100000000000001" customHeight="1" x14ac:dyDescent="0.15">
      <c r="A197" s="88"/>
      <c r="B197" s="88"/>
      <c r="C197" s="107"/>
      <c r="D197" s="108">
        <v>8</v>
      </c>
      <c r="E197" s="220" t="s">
        <v>100</v>
      </c>
      <c r="F197" s="113"/>
      <c r="G197" s="113"/>
      <c r="H197" s="113"/>
      <c r="I197" s="35"/>
      <c r="J197" s="36"/>
      <c r="K197" s="36"/>
      <c r="L197" s="36"/>
      <c r="M197" s="36"/>
      <c r="N197" s="221"/>
      <c r="O197" s="171"/>
      <c r="P197" s="170"/>
      <c r="Q197" s="171"/>
      <c r="R197" s="171"/>
      <c r="S197" s="171"/>
      <c r="T197" s="171"/>
      <c r="U197" s="171"/>
      <c r="V197" s="171"/>
      <c r="W197" s="171"/>
      <c r="X197" s="171"/>
      <c r="Y197" s="171"/>
      <c r="Z197" s="215"/>
      <c r="AA197" s="116"/>
    </row>
    <row r="198" spans="1:27" ht="20.100000000000001" customHeight="1" x14ac:dyDescent="0.15">
      <c r="A198" s="88"/>
      <c r="B198" s="88"/>
      <c r="C198" s="107"/>
      <c r="D198" s="108"/>
      <c r="E198" s="213" t="s">
        <v>81</v>
      </c>
      <c r="F198" s="113"/>
      <c r="G198" s="113"/>
      <c r="H198" s="113"/>
      <c r="I198" s="222"/>
      <c r="J198" s="115" t="str">
        <f>日付例&amp;"　年月日を入力してください。"</f>
        <v>例)2024/4/1、R6/4/1　年月日を入力してください。</v>
      </c>
      <c r="K198" s="115"/>
      <c r="L198" s="115"/>
      <c r="M198" s="123"/>
      <c r="N198" s="217"/>
      <c r="O198" s="115"/>
      <c r="P198" s="123"/>
      <c r="Q198" s="115"/>
      <c r="R198" s="115"/>
      <c r="X198" s="115"/>
      <c r="Y198" s="115"/>
      <c r="Z198" s="126"/>
      <c r="AA198" s="116"/>
    </row>
    <row r="199" spans="1:27" ht="20.100000000000001" customHeight="1" x14ac:dyDescent="0.15">
      <c r="A199" s="88"/>
      <c r="B199" s="88"/>
      <c r="C199" s="107"/>
      <c r="D199" s="108">
        <v>9</v>
      </c>
      <c r="E199" s="83" t="s">
        <v>217</v>
      </c>
      <c r="I199" s="165"/>
      <c r="J199" s="165"/>
      <c r="K199" s="165"/>
      <c r="L199" s="165"/>
      <c r="M199" s="113"/>
      <c r="N199" s="113"/>
      <c r="O199" s="113"/>
      <c r="P199" s="113"/>
      <c r="Q199" s="113"/>
      <c r="R199" s="113"/>
      <c r="S199" s="113"/>
      <c r="T199" s="113"/>
      <c r="U199" s="113"/>
      <c r="V199" s="113"/>
      <c r="W199" s="113"/>
      <c r="X199" s="113"/>
      <c r="Z199" s="156"/>
    </row>
    <row r="200" spans="1:27" ht="20.100000000000001" customHeight="1" x14ac:dyDescent="0.15">
      <c r="A200" s="88">
        <f>IF(TRIM($I200)="", 1001, 0)</f>
        <v>1001</v>
      </c>
      <c r="B200" s="88"/>
      <c r="C200" s="107"/>
      <c r="E200" s="223" t="s">
        <v>82</v>
      </c>
      <c r="F200" s="224"/>
      <c r="G200" s="224"/>
      <c r="H200" s="225"/>
      <c r="I200" s="22"/>
      <c r="J200" s="37"/>
      <c r="K200" s="37"/>
      <c r="L200" s="37"/>
      <c r="M200" s="38"/>
      <c r="Y200" s="113"/>
      <c r="Z200" s="156"/>
    </row>
    <row r="201" spans="1:27" ht="20.100000000000001" customHeight="1" x14ac:dyDescent="0.15">
      <c r="A201" s="88">
        <f>IF(TRIM($I201)="", 1001, 0)</f>
        <v>1001</v>
      </c>
      <c r="B201" s="88"/>
      <c r="C201" s="107"/>
      <c r="D201" s="108"/>
      <c r="E201" s="226" t="s">
        <v>83</v>
      </c>
      <c r="F201" s="227"/>
      <c r="G201" s="227"/>
      <c r="H201" s="228"/>
      <c r="I201" s="16"/>
      <c r="J201" s="39"/>
      <c r="K201" s="39"/>
      <c r="L201" s="39"/>
      <c r="M201" s="40"/>
      <c r="Y201" s="113"/>
      <c r="Z201" s="156"/>
    </row>
    <row r="202" spans="1:27" ht="20.100000000000001" customHeight="1" x14ac:dyDescent="0.15">
      <c r="A202" s="88">
        <f>IF(TRIM($I202)="", 1001, 0)</f>
        <v>1001</v>
      </c>
      <c r="B202" s="88"/>
      <c r="C202" s="107"/>
      <c r="D202" s="108"/>
      <c r="E202" s="229" t="s">
        <v>84</v>
      </c>
      <c r="F202" s="230"/>
      <c r="G202" s="230"/>
      <c r="H202" s="231"/>
      <c r="I202" s="16"/>
      <c r="J202" s="39"/>
      <c r="K202" s="39"/>
      <c r="L202" s="39"/>
      <c r="M202" s="40"/>
      <c r="Y202" s="113"/>
      <c r="Z202" s="156"/>
    </row>
    <row r="203" spans="1:27" ht="20.100000000000001" customHeight="1" x14ac:dyDescent="0.15">
      <c r="A203" s="88"/>
      <c r="B203" s="88"/>
      <c r="C203" s="107"/>
      <c r="D203" s="108"/>
      <c r="E203" s="226" t="s">
        <v>85</v>
      </c>
      <c r="F203" s="227"/>
      <c r="G203" s="227"/>
      <c r="H203" s="228"/>
      <c r="I203" s="232">
        <f>I200+I201+I202</f>
        <v>0</v>
      </c>
      <c r="J203" s="233"/>
      <c r="K203" s="233"/>
      <c r="L203" s="233"/>
      <c r="M203" s="234"/>
      <c r="Y203" s="113"/>
      <c r="Z203" s="156"/>
    </row>
    <row r="204" spans="1:27" ht="20.100000000000001" customHeight="1" x14ac:dyDescent="0.15">
      <c r="A204" s="88">
        <f>IF(TRIM($I204)="", 1001, 0)</f>
        <v>1001</v>
      </c>
      <c r="B204" s="88"/>
      <c r="C204" s="107"/>
      <c r="D204" s="108"/>
      <c r="E204" s="235" t="s">
        <v>86</v>
      </c>
      <c r="F204" s="236"/>
      <c r="G204" s="236"/>
      <c r="H204" s="237"/>
      <c r="I204" s="42"/>
      <c r="J204" s="43"/>
      <c r="K204" s="43"/>
      <c r="L204" s="43"/>
      <c r="M204" s="44"/>
      <c r="Y204" s="113"/>
      <c r="Z204" s="156"/>
    </row>
    <row r="205" spans="1:27" ht="20.100000000000001" customHeight="1" x14ac:dyDescent="0.15">
      <c r="A205" s="88"/>
      <c r="B205" s="88"/>
      <c r="C205" s="107"/>
      <c r="D205" s="108"/>
      <c r="E205" s="238"/>
      <c r="F205" s="239"/>
      <c r="G205" s="221"/>
      <c r="H205" s="221"/>
      <c r="I205" s="214"/>
      <c r="J205" s="221"/>
      <c r="K205" s="221"/>
      <c r="Y205" s="113"/>
      <c r="Z205" s="156"/>
    </row>
    <row r="206" spans="1:27" ht="20.100000000000001" customHeight="1" x14ac:dyDescent="0.15">
      <c r="A206" s="88"/>
      <c r="B206" s="88"/>
      <c r="C206" s="107"/>
      <c r="D206" s="108">
        <v>10</v>
      </c>
      <c r="E206" s="83" t="s">
        <v>27</v>
      </c>
      <c r="I206" s="45"/>
      <c r="J206" s="41"/>
      <c r="K206" s="41"/>
      <c r="L206" s="41"/>
      <c r="M206" s="41"/>
      <c r="N206" s="113"/>
      <c r="O206" s="113"/>
      <c r="P206" s="113"/>
      <c r="Q206" s="113"/>
      <c r="R206" s="113"/>
      <c r="S206" s="113"/>
      <c r="T206" s="113"/>
      <c r="U206" s="113"/>
      <c r="V206" s="113"/>
      <c r="W206" s="113"/>
      <c r="X206" s="113"/>
      <c r="Y206" s="113"/>
      <c r="Z206" s="112"/>
    </row>
    <row r="207" spans="1:27" ht="60" customHeight="1" x14ac:dyDescent="0.15">
      <c r="A207" s="88"/>
      <c r="B207" s="88"/>
      <c r="C207" s="116"/>
      <c r="D207" s="113"/>
      <c r="E207" s="113"/>
      <c r="F207" s="113"/>
      <c r="G207" s="113"/>
      <c r="H207" s="113"/>
      <c r="I207" s="110"/>
      <c r="J207" s="240" t="s">
        <v>104</v>
      </c>
      <c r="K207" s="240"/>
      <c r="L207" s="240"/>
      <c r="M207" s="240"/>
      <c r="N207" s="240"/>
      <c r="O207" s="240"/>
      <c r="P207" s="240"/>
      <c r="Q207" s="240"/>
      <c r="R207" s="240"/>
      <c r="S207" s="240"/>
      <c r="T207" s="240"/>
      <c r="U207" s="240"/>
      <c r="V207" s="240"/>
      <c r="W207" s="240"/>
      <c r="X207" s="240"/>
      <c r="Y207" s="240"/>
      <c r="Z207" s="112"/>
    </row>
    <row r="208" spans="1:27" ht="20.100000000000001" customHeight="1" x14ac:dyDescent="0.15">
      <c r="A208" s="88"/>
      <c r="B208" s="88"/>
      <c r="C208" s="103"/>
      <c r="D208" s="108">
        <v>11</v>
      </c>
      <c r="E208" s="113" t="s">
        <v>28</v>
      </c>
      <c r="F208" s="104"/>
      <c r="G208" s="104"/>
      <c r="H208" s="104"/>
      <c r="I208" s="113"/>
      <c r="J208" s="113"/>
      <c r="K208" s="113"/>
      <c r="L208" s="113"/>
      <c r="M208" s="113"/>
      <c r="N208" s="113"/>
      <c r="O208" s="113"/>
      <c r="P208" s="113"/>
      <c r="Q208" s="113"/>
      <c r="R208" s="113"/>
      <c r="S208" s="113"/>
      <c r="T208" s="113"/>
      <c r="U208" s="113"/>
      <c r="V208" s="113"/>
      <c r="W208" s="113"/>
      <c r="X208" s="113"/>
      <c r="Y208" s="113"/>
      <c r="Z208" s="112"/>
      <c r="AA208" s="116"/>
    </row>
    <row r="209" spans="1:27" ht="20.100000000000001" customHeight="1" x14ac:dyDescent="0.15">
      <c r="A209" s="88"/>
      <c r="B209" s="88"/>
      <c r="C209" s="107"/>
      <c r="D209" s="156"/>
      <c r="E209" s="241" t="s">
        <v>2</v>
      </c>
      <c r="F209" s="242"/>
      <c r="G209" s="242"/>
      <c r="H209" s="243"/>
      <c r="I209" s="244" t="s">
        <v>87</v>
      </c>
      <c r="J209" s="245"/>
      <c r="K209" s="245"/>
      <c r="L209" s="245"/>
      <c r="M209" s="246"/>
      <c r="Z209" s="156"/>
      <c r="AA209" s="116"/>
    </row>
    <row r="210" spans="1:27" ht="20.100000000000001" customHeight="1" x14ac:dyDescent="0.15">
      <c r="A210" s="88"/>
      <c r="B210" s="88"/>
      <c r="C210" s="107"/>
      <c r="D210" s="156"/>
      <c r="E210" s="247" t="s">
        <v>29</v>
      </c>
      <c r="F210" s="248"/>
      <c r="G210" s="248"/>
      <c r="H210" s="249"/>
      <c r="I210" s="22"/>
      <c r="J210" s="23"/>
      <c r="K210" s="23"/>
      <c r="L210" s="23"/>
      <c r="M210" s="24"/>
      <c r="Z210" s="156"/>
      <c r="AA210" s="116"/>
    </row>
    <row r="211" spans="1:27" ht="20.100000000000001" customHeight="1" x14ac:dyDescent="0.15">
      <c r="A211" s="88"/>
      <c r="B211" s="88"/>
      <c r="C211" s="107"/>
      <c r="D211" s="156"/>
      <c r="E211" s="250" t="s">
        <v>30</v>
      </c>
      <c r="F211" s="251"/>
      <c r="G211" s="251"/>
      <c r="H211" s="252"/>
      <c r="I211" s="16"/>
      <c r="J211" s="17"/>
      <c r="K211" s="17"/>
      <c r="L211" s="17"/>
      <c r="M211" s="18"/>
      <c r="Z211" s="156"/>
      <c r="AA211" s="116"/>
    </row>
    <row r="212" spans="1:27" ht="20.100000000000001" customHeight="1" x14ac:dyDescent="0.15">
      <c r="A212" s="88"/>
      <c r="B212" s="88"/>
      <c r="C212" s="107"/>
      <c r="D212" s="156"/>
      <c r="E212" s="250" t="s">
        <v>31</v>
      </c>
      <c r="F212" s="251"/>
      <c r="G212" s="251"/>
      <c r="H212" s="252"/>
      <c r="I212" s="16"/>
      <c r="J212" s="17"/>
      <c r="K212" s="17"/>
      <c r="L212" s="17"/>
      <c r="M212" s="18"/>
      <c r="Z212" s="156"/>
      <c r="AA212" s="116"/>
    </row>
    <row r="213" spans="1:27" ht="20.100000000000001" customHeight="1" thickBot="1" x14ac:dyDescent="0.2">
      <c r="A213" s="88"/>
      <c r="B213" s="88"/>
      <c r="C213" s="107"/>
      <c r="D213" s="156"/>
      <c r="E213" s="253" t="s">
        <v>32</v>
      </c>
      <c r="F213" s="254"/>
      <c r="G213" s="254"/>
      <c r="H213" s="255"/>
      <c r="I213" s="19"/>
      <c r="J213" s="20"/>
      <c r="K213" s="20"/>
      <c r="L213" s="20"/>
      <c r="M213" s="21"/>
      <c r="Z213" s="156"/>
      <c r="AA213" s="116"/>
    </row>
    <row r="214" spans="1:27" ht="20.100000000000001" customHeight="1" thickTop="1" x14ac:dyDescent="0.15">
      <c r="A214" s="88"/>
      <c r="B214" s="88"/>
      <c r="C214" s="107"/>
      <c r="E214" s="256" t="s">
        <v>88</v>
      </c>
      <c r="F214" s="257"/>
      <c r="G214" s="257"/>
      <c r="H214" s="258"/>
      <c r="I214" s="259">
        <f>I210+I212+I213</f>
        <v>0</v>
      </c>
      <c r="J214" s="260"/>
      <c r="K214" s="260"/>
      <c r="L214" s="260"/>
      <c r="M214" s="261"/>
      <c r="Z214" s="156"/>
      <c r="AA214" s="116"/>
    </row>
    <row r="215" spans="1:27" ht="20.100000000000001" customHeight="1" x14ac:dyDescent="0.15">
      <c r="A215" s="88"/>
      <c r="B215" s="88"/>
      <c r="C215" s="107"/>
      <c r="D215" s="108"/>
      <c r="E215" s="113"/>
      <c r="F215" s="113"/>
      <c r="G215" s="113"/>
      <c r="H215" s="113"/>
      <c r="I215" s="171"/>
      <c r="J215" s="171"/>
      <c r="K215" s="171"/>
      <c r="L215" s="221"/>
      <c r="M215" s="221"/>
      <c r="N215" s="221"/>
      <c r="O215" s="171"/>
      <c r="P215" s="171"/>
      <c r="Q215" s="171"/>
      <c r="R215" s="171"/>
      <c r="S215" s="171"/>
      <c r="T215" s="171"/>
      <c r="U215" s="171"/>
      <c r="V215" s="171"/>
      <c r="W215" s="171"/>
      <c r="X215" s="171"/>
      <c r="Y215" s="171"/>
      <c r="Z215" s="215"/>
      <c r="AA215" s="116"/>
    </row>
    <row r="216" spans="1:27" ht="20.100000000000001" customHeight="1" x14ac:dyDescent="0.15">
      <c r="A216" s="88"/>
      <c r="B216" s="88"/>
      <c r="C216" s="107"/>
      <c r="D216" s="108">
        <v>12</v>
      </c>
      <c r="E216" s="113" t="s">
        <v>33</v>
      </c>
      <c r="F216" s="113"/>
      <c r="G216" s="113"/>
      <c r="H216" s="113"/>
      <c r="I216" s="145"/>
      <c r="Z216" s="156"/>
      <c r="AA216" s="116"/>
    </row>
    <row r="217" spans="1:27" ht="20.100000000000001" customHeight="1" x14ac:dyDescent="0.15">
      <c r="A217" s="88"/>
      <c r="B217" s="88"/>
      <c r="C217" s="107"/>
      <c r="D217" s="156"/>
      <c r="E217" s="241" t="s">
        <v>2</v>
      </c>
      <c r="F217" s="242"/>
      <c r="G217" s="242"/>
      <c r="H217" s="243"/>
      <c r="I217" s="244" t="s">
        <v>89</v>
      </c>
      <c r="J217" s="245"/>
      <c r="K217" s="245"/>
      <c r="L217" s="245"/>
      <c r="M217" s="246"/>
      <c r="Z217" s="156"/>
      <c r="AA217" s="116"/>
    </row>
    <row r="218" spans="1:27" ht="20.100000000000001" customHeight="1" x14ac:dyDescent="0.15">
      <c r="A218" s="88"/>
      <c r="B218" s="88"/>
      <c r="C218" s="107"/>
      <c r="D218" s="108"/>
      <c r="E218" s="262" t="s">
        <v>90</v>
      </c>
      <c r="F218" s="263"/>
      <c r="G218" s="263"/>
      <c r="H218" s="264"/>
      <c r="I218" s="22"/>
      <c r="J218" s="23"/>
      <c r="K218" s="23"/>
      <c r="L218" s="23"/>
      <c r="M218" s="24"/>
      <c r="N218" s="83" t="s">
        <v>91</v>
      </c>
      <c r="Z218" s="156"/>
      <c r="AA218" s="116"/>
    </row>
    <row r="219" spans="1:27" ht="20.100000000000001" customHeight="1" thickBot="1" x14ac:dyDescent="0.2">
      <c r="A219" s="88"/>
      <c r="B219" s="88"/>
      <c r="C219" s="107"/>
      <c r="D219" s="108"/>
      <c r="E219" s="265" t="s">
        <v>92</v>
      </c>
      <c r="F219" s="266"/>
      <c r="G219" s="266"/>
      <c r="H219" s="267"/>
      <c r="I219" s="19"/>
      <c r="J219" s="20"/>
      <c r="K219" s="20"/>
      <c r="L219" s="20"/>
      <c r="M219" s="21"/>
      <c r="N219" s="83" t="s">
        <v>91</v>
      </c>
      <c r="Z219" s="156"/>
      <c r="AA219" s="116"/>
    </row>
    <row r="220" spans="1:27" ht="20.100000000000001" customHeight="1" thickTop="1" x14ac:dyDescent="0.15">
      <c r="A220" s="88"/>
      <c r="B220" s="88"/>
      <c r="C220" s="107"/>
      <c r="D220" s="108"/>
      <c r="E220" s="268" t="s">
        <v>34</v>
      </c>
      <c r="F220" s="269"/>
      <c r="G220" s="269"/>
      <c r="H220" s="270"/>
      <c r="I220" s="271" t="str">
        <f>IFERROR(ROUND(I218*100/I219,1),"")</f>
        <v/>
      </c>
      <c r="J220" s="272"/>
      <c r="K220" s="272"/>
      <c r="L220" s="272"/>
      <c r="M220" s="273"/>
      <c r="N220" s="83" t="s">
        <v>6</v>
      </c>
      <c r="Z220" s="156"/>
      <c r="AA220" s="116"/>
    </row>
    <row r="221" spans="1:27" ht="20.100000000000001" customHeight="1" x14ac:dyDescent="0.15">
      <c r="A221" s="88"/>
      <c r="B221" s="88"/>
      <c r="C221" s="107"/>
      <c r="D221" s="108"/>
      <c r="E221" s="171"/>
      <c r="F221" s="171"/>
      <c r="G221" s="171"/>
      <c r="H221" s="171"/>
      <c r="I221" s="171"/>
      <c r="J221" s="171"/>
      <c r="K221" s="171"/>
      <c r="L221" s="171"/>
      <c r="M221" s="171"/>
      <c r="N221" s="171"/>
      <c r="O221" s="171"/>
      <c r="P221" s="171"/>
      <c r="Q221" s="171"/>
      <c r="R221" s="171"/>
      <c r="S221" s="171"/>
      <c r="T221" s="171"/>
      <c r="U221" s="171"/>
      <c r="V221" s="171"/>
      <c r="W221" s="171"/>
      <c r="X221" s="171"/>
      <c r="Y221" s="171"/>
      <c r="Z221" s="215"/>
      <c r="AA221" s="116"/>
    </row>
    <row r="222" spans="1:27" ht="20.100000000000001" customHeight="1" x14ac:dyDescent="0.15">
      <c r="A222" s="88"/>
      <c r="B222" s="88"/>
      <c r="C222" s="127"/>
      <c r="D222" s="128"/>
      <c r="E222" s="128"/>
      <c r="F222" s="128"/>
      <c r="G222" s="128"/>
      <c r="H222" s="128"/>
      <c r="I222" s="128"/>
      <c r="J222" s="129"/>
      <c r="K222" s="129"/>
      <c r="L222" s="129"/>
      <c r="M222" s="152"/>
      <c r="N222" s="129"/>
      <c r="O222" s="129"/>
      <c r="P222" s="152"/>
      <c r="Q222" s="129"/>
      <c r="R222" s="129"/>
      <c r="S222" s="129"/>
      <c r="T222" s="129"/>
      <c r="U222" s="129"/>
      <c r="V222" s="129"/>
      <c r="W222" s="129"/>
      <c r="X222" s="129"/>
      <c r="Y222" s="129"/>
      <c r="Z222" s="274"/>
      <c r="AA222" s="116"/>
    </row>
    <row r="223" spans="1:27" ht="20.100000000000001" customHeight="1" x14ac:dyDescent="0.15">
      <c r="A223" s="88"/>
      <c r="B223" s="88"/>
      <c r="C223" s="113"/>
      <c r="D223" s="113"/>
      <c r="E223" s="113"/>
      <c r="F223" s="113"/>
      <c r="G223" s="113"/>
      <c r="H223" s="113"/>
      <c r="I223" s="113"/>
      <c r="J223" s="133"/>
      <c r="K223" s="133"/>
      <c r="L223" s="133"/>
      <c r="M223" s="153"/>
      <c r="N223" s="133"/>
      <c r="O223" s="133"/>
      <c r="P223" s="153"/>
      <c r="Q223" s="133"/>
      <c r="R223" s="133"/>
      <c r="S223" s="133"/>
      <c r="T223" s="133"/>
      <c r="U223" s="133"/>
      <c r="V223" s="133"/>
      <c r="W223" s="133"/>
      <c r="X223" s="133"/>
      <c r="Y223" s="133"/>
      <c r="Z223" s="133"/>
      <c r="AA223" s="133"/>
    </row>
    <row r="224" spans="1:27" ht="20.100000000000001" customHeight="1" x14ac:dyDescent="0.15">
      <c r="A224" s="99"/>
      <c r="B224" s="88"/>
      <c r="C224" s="113"/>
      <c r="D224" s="113"/>
      <c r="E224" s="113"/>
      <c r="F224" s="113"/>
      <c r="G224" s="113"/>
      <c r="H224" s="113"/>
      <c r="I224" s="133"/>
      <c r="J224" s="113"/>
      <c r="K224" s="113"/>
      <c r="L224" s="144"/>
      <c r="M224" s="113"/>
      <c r="N224" s="113"/>
      <c r="O224" s="113"/>
      <c r="P224" s="113"/>
      <c r="Q224" s="113"/>
      <c r="R224" s="113"/>
      <c r="S224" s="113"/>
      <c r="T224" s="113"/>
      <c r="U224" s="113"/>
      <c r="V224" s="113"/>
      <c r="W224" s="113"/>
      <c r="X224" s="113"/>
      <c r="Y224" s="113"/>
      <c r="Z224" s="113"/>
    </row>
    <row r="225" spans="1:26" ht="20.100000000000001" customHeight="1" x14ac:dyDescent="0.15">
      <c r="A225" s="99"/>
      <c r="B225" s="88"/>
      <c r="C225" s="100" t="s">
        <v>38</v>
      </c>
      <c r="D225" s="101"/>
      <c r="E225" s="101"/>
      <c r="F225" s="101"/>
      <c r="G225" s="101"/>
      <c r="H225" s="101"/>
      <c r="I225" s="102"/>
      <c r="L225" s="134"/>
    </row>
    <row r="226" spans="1:26" ht="20.100000000000001" customHeight="1" x14ac:dyDescent="0.15">
      <c r="A226" s="99"/>
      <c r="B226" s="88"/>
      <c r="C226" s="103"/>
      <c r="D226" s="104"/>
      <c r="E226" s="104"/>
      <c r="F226" s="104"/>
      <c r="G226" s="104"/>
      <c r="H226" s="104"/>
      <c r="I226" s="104"/>
      <c r="J226" s="105"/>
      <c r="K226" s="105"/>
      <c r="L226" s="148"/>
      <c r="M226" s="148"/>
      <c r="N226" s="105"/>
      <c r="O226" s="105"/>
      <c r="P226" s="105"/>
      <c r="Q226" s="105"/>
      <c r="R226" s="105"/>
      <c r="S226" s="105"/>
      <c r="T226" s="105"/>
      <c r="U226" s="105"/>
      <c r="V226" s="105"/>
      <c r="W226" s="105"/>
      <c r="X226" s="105"/>
      <c r="Y226" s="105"/>
      <c r="Z226" s="106"/>
    </row>
    <row r="227" spans="1:26" ht="20.100000000000001" hidden="1" customHeight="1" x14ac:dyDescent="0.15">
      <c r="A227" s="99"/>
      <c r="B227" s="88"/>
      <c r="C227" s="103"/>
      <c r="D227" s="104"/>
      <c r="E227" s="104"/>
      <c r="F227" s="104"/>
      <c r="G227" s="104"/>
      <c r="H227" s="104"/>
      <c r="I227" s="104"/>
      <c r="J227" s="113"/>
      <c r="K227" s="113"/>
      <c r="L227" s="144"/>
      <c r="M227" s="144"/>
      <c r="N227" s="113"/>
      <c r="O227" s="113"/>
      <c r="P227" s="113"/>
      <c r="Q227" s="113"/>
      <c r="R227" s="113"/>
      <c r="S227" s="113"/>
      <c r="T227" s="113"/>
      <c r="U227" s="113"/>
      <c r="V227" s="113"/>
      <c r="W227" s="113"/>
      <c r="X227" s="113"/>
      <c r="Y227" s="113"/>
      <c r="Z227" s="112"/>
    </row>
    <row r="228" spans="1:26" ht="20.100000000000001" customHeight="1" x14ac:dyDescent="0.15">
      <c r="A228" s="99"/>
      <c r="B228" s="88"/>
      <c r="C228" s="107"/>
      <c r="D228" s="108">
        <v>1</v>
      </c>
      <c r="E228" s="83" t="s">
        <v>37</v>
      </c>
      <c r="J228" s="114"/>
      <c r="K228" s="114"/>
      <c r="L228" s="151"/>
      <c r="M228" s="114"/>
      <c r="N228" s="114"/>
      <c r="O228" s="151"/>
      <c r="P228" s="114"/>
      <c r="Q228" s="114"/>
      <c r="R228" s="151"/>
      <c r="S228" s="114"/>
      <c r="T228" s="114"/>
      <c r="U228" s="114"/>
      <c r="V228" s="114"/>
      <c r="W228" s="114"/>
      <c r="X228" s="114"/>
      <c r="Y228" s="114"/>
      <c r="Z228" s="112"/>
    </row>
    <row r="229" spans="1:26" ht="30" customHeight="1" x14ac:dyDescent="0.15">
      <c r="A229" s="99"/>
      <c r="B229" s="88"/>
      <c r="C229" s="107"/>
      <c r="D229" s="108"/>
      <c r="E229" s="275" t="s">
        <v>95</v>
      </c>
      <c r="F229" s="275"/>
      <c r="G229" s="275"/>
      <c r="H229" s="275"/>
      <c r="I229" s="275"/>
      <c r="J229" s="275"/>
      <c r="K229" s="275"/>
      <c r="L229" s="275"/>
      <c r="M229" s="275"/>
      <c r="N229" s="275"/>
      <c r="O229" s="275"/>
      <c r="P229" s="275"/>
      <c r="Q229" s="275"/>
      <c r="R229" s="275"/>
      <c r="S229" s="275"/>
      <c r="T229" s="275"/>
      <c r="U229" s="275"/>
      <c r="V229" s="275"/>
      <c r="W229" s="275"/>
      <c r="X229" s="275"/>
      <c r="Y229" s="275"/>
      <c r="Z229" s="112"/>
    </row>
    <row r="230" spans="1:26" ht="20.100000000000001" customHeight="1" x14ac:dyDescent="0.15">
      <c r="A230" s="99"/>
      <c r="B230" s="88"/>
      <c r="C230" s="103"/>
      <c r="D230" s="215"/>
      <c r="E230" s="276" t="s">
        <v>93</v>
      </c>
      <c r="F230" s="277"/>
      <c r="G230" s="277"/>
      <c r="H230" s="277"/>
      <c r="I230" s="277"/>
      <c r="J230" s="277"/>
      <c r="K230" s="277"/>
      <c r="L230" s="277"/>
      <c r="M230" s="277"/>
      <c r="N230" s="277"/>
      <c r="O230" s="277"/>
      <c r="P230" s="276" t="s">
        <v>94</v>
      </c>
      <c r="Q230" s="277"/>
      <c r="R230" s="277"/>
      <c r="S230" s="277"/>
      <c r="T230" s="277"/>
      <c r="U230" s="278"/>
      <c r="V230" s="279" t="s">
        <v>96</v>
      </c>
      <c r="W230" s="280"/>
      <c r="X230" s="280"/>
      <c r="Y230" s="281"/>
      <c r="Z230" s="156"/>
    </row>
    <row r="231" spans="1:26" ht="20.100000000000001" customHeight="1" x14ac:dyDescent="0.15">
      <c r="A231" s="99"/>
      <c r="B231" s="88"/>
      <c r="C231" s="103"/>
      <c r="D231" s="215"/>
      <c r="E231" s="28"/>
      <c r="F231" s="29"/>
      <c r="G231" s="29"/>
      <c r="H231" s="29"/>
      <c r="I231" s="29"/>
      <c r="J231" s="282" t="s">
        <v>13</v>
      </c>
      <c r="K231" s="73"/>
      <c r="L231" s="29"/>
      <c r="M231" s="29"/>
      <c r="N231" s="29"/>
      <c r="O231" s="283" t="s">
        <v>13</v>
      </c>
      <c r="P231" s="28"/>
      <c r="Q231" s="29"/>
      <c r="R231" s="29"/>
      <c r="S231" s="282" t="s">
        <v>13</v>
      </c>
      <c r="T231" s="3"/>
      <c r="U231" s="284" t="s">
        <v>13</v>
      </c>
      <c r="V231" s="285"/>
      <c r="W231" s="286"/>
      <c r="X231" s="286"/>
      <c r="Y231" s="287"/>
      <c r="Z231" s="156"/>
    </row>
    <row r="232" spans="1:26" ht="20.100000000000001" customHeight="1" x14ac:dyDescent="0.15">
      <c r="A232" s="99"/>
      <c r="B232" s="88"/>
      <c r="C232" s="103"/>
      <c r="D232" s="215"/>
      <c r="E232" s="30"/>
      <c r="F232" s="31"/>
      <c r="G232" s="31"/>
      <c r="H232" s="31"/>
      <c r="I232" s="31"/>
      <c r="J232" s="288" t="s">
        <v>12</v>
      </c>
      <c r="K232" s="74"/>
      <c r="L232" s="31"/>
      <c r="M232" s="31"/>
      <c r="N232" s="31"/>
      <c r="O232" s="289" t="s">
        <v>12</v>
      </c>
      <c r="P232" s="30"/>
      <c r="Q232" s="31"/>
      <c r="R232" s="31"/>
      <c r="S232" s="290" t="s">
        <v>12</v>
      </c>
      <c r="T232" s="2"/>
      <c r="U232" s="291" t="s">
        <v>12</v>
      </c>
      <c r="V232" s="292"/>
      <c r="W232" s="293"/>
      <c r="X232" s="293"/>
      <c r="Y232" s="294"/>
      <c r="Z232" s="156"/>
    </row>
    <row r="233" spans="1:26" ht="20.100000000000001" customHeight="1" x14ac:dyDescent="0.15">
      <c r="A233" s="99"/>
      <c r="B233" s="88"/>
      <c r="C233" s="103"/>
      <c r="D233" s="215"/>
      <c r="E233" s="25"/>
      <c r="F233" s="32"/>
      <c r="G233" s="32"/>
      <c r="H233" s="32"/>
      <c r="I233" s="32"/>
      <c r="J233" s="33"/>
      <c r="K233" s="75"/>
      <c r="L233" s="32"/>
      <c r="M233" s="32"/>
      <c r="N233" s="32"/>
      <c r="O233" s="76"/>
      <c r="P233" s="25"/>
      <c r="Q233" s="32"/>
      <c r="R233" s="32"/>
      <c r="S233" s="77"/>
      <c r="T233" s="75"/>
      <c r="U233" s="76"/>
      <c r="V233" s="25"/>
      <c r="W233" s="26"/>
      <c r="X233" s="26"/>
      <c r="Y233" s="27"/>
      <c r="Z233" s="156"/>
    </row>
    <row r="234" spans="1:26" ht="30" customHeight="1" x14ac:dyDescent="0.15">
      <c r="A234" s="99"/>
      <c r="B234" s="88"/>
      <c r="C234" s="107"/>
      <c r="D234" s="108"/>
      <c r="E234" s="295" t="str">
        <f>"*1 "&amp;日付例&amp;"　年月日を入力してください。"</f>
        <v>*1 例)2024/4/1、R6/4/1　年月日を入力してください。</v>
      </c>
      <c r="F234" s="296"/>
      <c r="G234" s="296"/>
      <c r="H234" s="296"/>
      <c r="Z234" s="112"/>
    </row>
    <row r="235" spans="1:26" ht="20.100000000000001" customHeight="1" x14ac:dyDescent="0.15">
      <c r="A235" s="99"/>
      <c r="B235" s="88"/>
      <c r="C235" s="107"/>
      <c r="D235" s="108">
        <v>2</v>
      </c>
      <c r="E235" s="83" t="s">
        <v>36</v>
      </c>
      <c r="J235" s="114"/>
      <c r="K235" s="114"/>
      <c r="L235" s="151"/>
      <c r="M235" s="114"/>
      <c r="N235" s="114"/>
      <c r="O235" s="151"/>
      <c r="P235" s="114"/>
      <c r="Q235" s="114"/>
      <c r="R235" s="151"/>
      <c r="S235" s="114"/>
      <c r="T235" s="114"/>
      <c r="U235" s="114"/>
      <c r="V235" s="114"/>
      <c r="W235" s="114"/>
      <c r="X235" s="114"/>
      <c r="Y235" s="114"/>
      <c r="Z235" s="112"/>
    </row>
    <row r="236" spans="1:26" ht="20.100000000000001" customHeight="1" x14ac:dyDescent="0.15">
      <c r="A236" s="99"/>
      <c r="B236" s="88"/>
      <c r="C236" s="103"/>
      <c r="E236" s="135" t="s">
        <v>220</v>
      </c>
      <c r="F236" s="135"/>
      <c r="G236" s="135"/>
      <c r="H236" s="135"/>
      <c r="I236" s="135"/>
      <c r="J236" s="135"/>
      <c r="K236" s="135"/>
      <c r="L236" s="135"/>
      <c r="M236" s="135"/>
      <c r="N236" s="135"/>
      <c r="O236" s="135"/>
      <c r="P236" s="135"/>
      <c r="Q236" s="135"/>
      <c r="R236" s="135"/>
      <c r="S236" s="135"/>
      <c r="T236" s="135"/>
      <c r="U236" s="135"/>
      <c r="V236" s="135"/>
      <c r="W236" s="135"/>
      <c r="X236" s="135"/>
      <c r="Y236" s="135"/>
      <c r="Z236" s="112"/>
    </row>
    <row r="237" spans="1:26" ht="20.100000000000001" customHeight="1" x14ac:dyDescent="0.15">
      <c r="A237" s="99"/>
      <c r="B237" s="88"/>
      <c r="C237" s="103"/>
      <c r="E237" s="297" t="s">
        <v>106</v>
      </c>
      <c r="F237" s="135"/>
      <c r="G237" s="135"/>
      <c r="H237" s="135"/>
      <c r="I237" s="135"/>
      <c r="J237" s="135"/>
      <c r="K237" s="135"/>
      <c r="L237" s="135"/>
      <c r="M237" s="135"/>
      <c r="N237" s="135"/>
      <c r="O237" s="135"/>
      <c r="P237" s="135"/>
      <c r="Q237" s="135"/>
      <c r="R237" s="135"/>
      <c r="S237" s="135"/>
      <c r="T237" s="135"/>
      <c r="U237" s="135"/>
      <c r="V237" s="135"/>
      <c r="W237" s="135"/>
      <c r="X237" s="135"/>
      <c r="Y237" s="135"/>
      <c r="Z237" s="112"/>
    </row>
    <row r="238" spans="1:26" ht="20.100000000000001" customHeight="1" x14ac:dyDescent="0.15">
      <c r="A238" s="99">
        <f>IF(COUNTIF(R239:R285,"○")&lt;1, 1001, 0)</f>
        <v>1001</v>
      </c>
      <c r="B238" s="352"/>
      <c r="C238" s="103"/>
      <c r="E238" s="298" t="s">
        <v>207</v>
      </c>
      <c r="F238" s="299"/>
      <c r="G238" s="299"/>
      <c r="H238" s="299"/>
      <c r="I238" s="299"/>
      <c r="J238" s="300"/>
      <c r="K238" s="301" t="s">
        <v>134</v>
      </c>
      <c r="L238" s="301"/>
      <c r="M238" s="301"/>
      <c r="N238" s="301"/>
      <c r="O238" s="301"/>
      <c r="P238" s="301"/>
      <c r="Q238" s="302"/>
      <c r="R238" s="303" t="s">
        <v>40</v>
      </c>
      <c r="S238" s="304"/>
      <c r="T238" s="305" t="s">
        <v>208</v>
      </c>
      <c r="U238" s="305"/>
      <c r="V238" s="305"/>
      <c r="W238" s="305"/>
      <c r="X238" s="305"/>
      <c r="Y238" s="306"/>
      <c r="Z238" s="112"/>
    </row>
    <row r="239" spans="1:26" ht="30" customHeight="1" x14ac:dyDescent="0.15">
      <c r="A239" s="99">
        <f>IF(AND(R239="○",TRIM(T239)=""), 1001, 0)</f>
        <v>0</v>
      </c>
      <c r="B239" s="88"/>
      <c r="C239" s="116"/>
      <c r="D239" s="113"/>
      <c r="E239" s="307">
        <v>1</v>
      </c>
      <c r="F239" s="308" t="s">
        <v>107</v>
      </c>
      <c r="G239" s="309"/>
      <c r="H239" s="309"/>
      <c r="I239" s="309"/>
      <c r="J239" s="310"/>
      <c r="K239" s="311" t="s">
        <v>135</v>
      </c>
      <c r="L239" s="312"/>
      <c r="M239" s="312"/>
      <c r="N239" s="312"/>
      <c r="O239" s="312"/>
      <c r="P239" s="312"/>
      <c r="Q239" s="313"/>
      <c r="R239" s="8"/>
      <c r="S239" s="9"/>
      <c r="T239" s="13"/>
      <c r="U239" s="14"/>
      <c r="V239" s="14"/>
      <c r="W239" s="14"/>
      <c r="X239" s="14"/>
      <c r="Y239" s="15"/>
      <c r="Z239" s="112"/>
    </row>
    <row r="240" spans="1:26" ht="45" customHeight="1" x14ac:dyDescent="0.15">
      <c r="A240" s="314">
        <f>IF(AND(R240="○",TRIM(T240)=""), 1001, 0)</f>
        <v>0</v>
      </c>
      <c r="B240" s="156"/>
      <c r="E240" s="315">
        <v>2</v>
      </c>
      <c r="F240" s="316" t="s">
        <v>108</v>
      </c>
      <c r="G240" s="317"/>
      <c r="H240" s="317"/>
      <c r="I240" s="317"/>
      <c r="J240" s="318"/>
      <c r="K240" s="319" t="s">
        <v>136</v>
      </c>
      <c r="L240" s="320"/>
      <c r="M240" s="320"/>
      <c r="N240" s="320"/>
      <c r="O240" s="320"/>
      <c r="P240" s="320"/>
      <c r="Q240" s="321"/>
      <c r="R240" s="4"/>
      <c r="S240" s="5"/>
      <c r="T240" s="10"/>
      <c r="U240" s="11"/>
      <c r="V240" s="11"/>
      <c r="W240" s="11"/>
      <c r="X240" s="11"/>
      <c r="Y240" s="12"/>
      <c r="Z240" s="156"/>
    </row>
    <row r="241" spans="1:26" ht="30" customHeight="1" x14ac:dyDescent="0.15">
      <c r="A241" s="314">
        <f>IF(AND(R241="○",TRIM(T241)=""), 1001, 0)</f>
        <v>0</v>
      </c>
      <c r="B241" s="156"/>
      <c r="E241" s="315">
        <v>3</v>
      </c>
      <c r="F241" s="316" t="s">
        <v>109</v>
      </c>
      <c r="G241" s="317"/>
      <c r="H241" s="317"/>
      <c r="I241" s="317"/>
      <c r="J241" s="318"/>
      <c r="K241" s="319" t="s">
        <v>137</v>
      </c>
      <c r="L241" s="320"/>
      <c r="M241" s="320"/>
      <c r="N241" s="320"/>
      <c r="O241" s="320"/>
      <c r="P241" s="320"/>
      <c r="Q241" s="321"/>
      <c r="R241" s="4"/>
      <c r="S241" s="5"/>
      <c r="T241" s="10"/>
      <c r="U241" s="11"/>
      <c r="V241" s="11"/>
      <c r="W241" s="11"/>
      <c r="X241" s="11"/>
      <c r="Y241" s="12"/>
      <c r="Z241" s="156"/>
    </row>
    <row r="242" spans="1:26" ht="30" customHeight="1" x14ac:dyDescent="0.15">
      <c r="A242" s="314">
        <f>IF(AND(R242="○",TRIM(T242)=""), 1001, 0)</f>
        <v>0</v>
      </c>
      <c r="B242" s="156"/>
      <c r="E242" s="315">
        <v>4</v>
      </c>
      <c r="F242" s="316" t="s">
        <v>110</v>
      </c>
      <c r="G242" s="317"/>
      <c r="H242" s="317"/>
      <c r="I242" s="317"/>
      <c r="J242" s="318"/>
      <c r="K242" s="319" t="s">
        <v>138</v>
      </c>
      <c r="L242" s="320"/>
      <c r="M242" s="320"/>
      <c r="N242" s="320"/>
      <c r="O242" s="320"/>
      <c r="P242" s="320"/>
      <c r="Q242" s="321"/>
      <c r="R242" s="4"/>
      <c r="S242" s="5"/>
      <c r="T242" s="10"/>
      <c r="U242" s="11"/>
      <c r="V242" s="11"/>
      <c r="W242" s="11"/>
      <c r="X242" s="11"/>
      <c r="Y242" s="12"/>
      <c r="Z242" s="156"/>
    </row>
    <row r="243" spans="1:26" ht="45" customHeight="1" x14ac:dyDescent="0.15">
      <c r="A243" s="314">
        <f>IF(AND(R243="○",TRIM(T243)=""), 1001, 0)</f>
        <v>0</v>
      </c>
      <c r="B243" s="156"/>
      <c r="E243" s="315">
        <v>5</v>
      </c>
      <c r="F243" s="316" t="s">
        <v>111</v>
      </c>
      <c r="G243" s="317"/>
      <c r="H243" s="317"/>
      <c r="I243" s="317"/>
      <c r="J243" s="318"/>
      <c r="K243" s="322" t="s">
        <v>139</v>
      </c>
      <c r="L243" s="323"/>
      <c r="M243" s="323"/>
      <c r="N243" s="323"/>
      <c r="O243" s="323"/>
      <c r="P243" s="323"/>
      <c r="Q243" s="324"/>
      <c r="R243" s="4"/>
      <c r="S243" s="5"/>
      <c r="T243" s="10"/>
      <c r="U243" s="11"/>
      <c r="V243" s="11"/>
      <c r="W243" s="11"/>
      <c r="X243" s="11"/>
      <c r="Y243" s="12"/>
      <c r="Z243" s="156"/>
    </row>
    <row r="244" spans="1:26" ht="30" customHeight="1" x14ac:dyDescent="0.15">
      <c r="A244" s="314">
        <f>IF(AND(R244="○",TRIM(T244)=""), 1001, 0)</f>
        <v>0</v>
      </c>
      <c r="B244" s="156"/>
      <c r="E244" s="315">
        <v>6</v>
      </c>
      <c r="F244" s="316" t="s">
        <v>112</v>
      </c>
      <c r="G244" s="317"/>
      <c r="H244" s="317"/>
      <c r="I244" s="317"/>
      <c r="J244" s="318"/>
      <c r="K244" s="325" t="s">
        <v>140</v>
      </c>
      <c r="L244" s="326"/>
      <c r="M244" s="326"/>
      <c r="N244" s="326"/>
      <c r="O244" s="326"/>
      <c r="P244" s="326"/>
      <c r="Q244" s="327"/>
      <c r="R244" s="4"/>
      <c r="S244" s="5"/>
      <c r="T244" s="10"/>
      <c r="U244" s="11"/>
      <c r="V244" s="11"/>
      <c r="W244" s="11"/>
      <c r="X244" s="11"/>
      <c r="Y244" s="12"/>
      <c r="Z244" s="156"/>
    </row>
    <row r="245" spans="1:26" ht="30" customHeight="1" x14ac:dyDescent="0.15">
      <c r="A245" s="314">
        <f>IF(AND(R245="○",TRIM(T245)=""), 1001, 0)</f>
        <v>0</v>
      </c>
      <c r="B245" s="156"/>
      <c r="E245" s="315">
        <v>7</v>
      </c>
      <c r="F245" s="316" t="s">
        <v>113</v>
      </c>
      <c r="G245" s="317"/>
      <c r="H245" s="317"/>
      <c r="I245" s="317"/>
      <c r="J245" s="318"/>
      <c r="K245" s="322" t="s">
        <v>141</v>
      </c>
      <c r="L245" s="323"/>
      <c r="M245" s="323"/>
      <c r="N245" s="323"/>
      <c r="O245" s="323"/>
      <c r="P245" s="323"/>
      <c r="Q245" s="324"/>
      <c r="R245" s="4"/>
      <c r="S245" s="5"/>
      <c r="T245" s="10"/>
      <c r="U245" s="11"/>
      <c r="V245" s="11"/>
      <c r="W245" s="11"/>
      <c r="X245" s="11"/>
      <c r="Y245" s="12"/>
      <c r="Z245" s="156"/>
    </row>
    <row r="246" spans="1:26" ht="30" customHeight="1" x14ac:dyDescent="0.15">
      <c r="A246" s="314">
        <f>IF(AND(R246="○",TRIM(T246)=""), 1001, 0)</f>
        <v>0</v>
      </c>
      <c r="B246" s="156"/>
      <c r="E246" s="315">
        <v>8</v>
      </c>
      <c r="F246" s="316" t="s">
        <v>114</v>
      </c>
      <c r="G246" s="317"/>
      <c r="H246" s="317"/>
      <c r="I246" s="317"/>
      <c r="J246" s="318"/>
      <c r="K246" s="325" t="s">
        <v>142</v>
      </c>
      <c r="L246" s="326"/>
      <c r="M246" s="326"/>
      <c r="N246" s="326"/>
      <c r="O246" s="326"/>
      <c r="P246" s="326"/>
      <c r="Q246" s="327"/>
      <c r="R246" s="4"/>
      <c r="S246" s="5"/>
      <c r="T246" s="10"/>
      <c r="U246" s="11"/>
      <c r="V246" s="11"/>
      <c r="W246" s="11"/>
      <c r="X246" s="11"/>
      <c r="Y246" s="12"/>
      <c r="Z246" s="156"/>
    </row>
    <row r="247" spans="1:26" ht="30" customHeight="1" x14ac:dyDescent="0.15">
      <c r="A247" s="314">
        <f>IF(AND(R247="○",TRIM(T247)=""), 1001, 0)</f>
        <v>0</v>
      </c>
      <c r="B247" s="156"/>
      <c r="E247" s="315">
        <v>9</v>
      </c>
      <c r="F247" s="316" t="s">
        <v>115</v>
      </c>
      <c r="G247" s="317"/>
      <c r="H247" s="317"/>
      <c r="I247" s="317"/>
      <c r="J247" s="318"/>
      <c r="K247" s="322" t="s">
        <v>143</v>
      </c>
      <c r="L247" s="323"/>
      <c r="M247" s="323"/>
      <c r="N247" s="323"/>
      <c r="O247" s="323"/>
      <c r="P247" s="323"/>
      <c r="Q247" s="324"/>
      <c r="R247" s="4"/>
      <c r="S247" s="5"/>
      <c r="T247" s="10"/>
      <c r="U247" s="11"/>
      <c r="V247" s="11"/>
      <c r="W247" s="11"/>
      <c r="X247" s="11"/>
      <c r="Y247" s="12"/>
      <c r="Z247" s="156"/>
    </row>
    <row r="248" spans="1:26" ht="45" customHeight="1" x14ac:dyDescent="0.15">
      <c r="A248" s="314">
        <f>IF(AND(R248="○",TRIM(T248)=""), 1001, 0)</f>
        <v>0</v>
      </c>
      <c r="B248" s="156"/>
      <c r="E248" s="315">
        <v>10</v>
      </c>
      <c r="F248" s="316" t="s">
        <v>116</v>
      </c>
      <c r="G248" s="317"/>
      <c r="H248" s="317"/>
      <c r="I248" s="317"/>
      <c r="J248" s="318"/>
      <c r="K248" s="325" t="s">
        <v>144</v>
      </c>
      <c r="L248" s="326"/>
      <c r="M248" s="326"/>
      <c r="N248" s="326"/>
      <c r="O248" s="326"/>
      <c r="P248" s="326"/>
      <c r="Q248" s="327"/>
      <c r="R248" s="4"/>
      <c r="S248" s="5"/>
      <c r="T248" s="10"/>
      <c r="U248" s="11"/>
      <c r="V248" s="11"/>
      <c r="W248" s="11"/>
      <c r="X248" s="11"/>
      <c r="Y248" s="12"/>
      <c r="Z248" s="156"/>
    </row>
    <row r="249" spans="1:26" ht="30" customHeight="1" x14ac:dyDescent="0.15">
      <c r="A249" s="314">
        <f>IF(AND(R249="○",TRIM(T249)=""), 1001, 0)</f>
        <v>0</v>
      </c>
      <c r="B249" s="156"/>
      <c r="E249" s="315">
        <v>11</v>
      </c>
      <c r="F249" s="316" t="s">
        <v>117</v>
      </c>
      <c r="G249" s="317"/>
      <c r="H249" s="317"/>
      <c r="I249" s="317"/>
      <c r="J249" s="318"/>
      <c r="K249" s="319" t="s">
        <v>145</v>
      </c>
      <c r="L249" s="320"/>
      <c r="M249" s="320"/>
      <c r="N249" s="320"/>
      <c r="O249" s="320"/>
      <c r="P249" s="320"/>
      <c r="Q249" s="321"/>
      <c r="R249" s="4"/>
      <c r="S249" s="5"/>
      <c r="T249" s="10"/>
      <c r="U249" s="11"/>
      <c r="V249" s="11"/>
      <c r="W249" s="11"/>
      <c r="X249" s="11"/>
      <c r="Y249" s="12"/>
      <c r="Z249" s="156"/>
    </row>
    <row r="250" spans="1:26" ht="30" customHeight="1" x14ac:dyDescent="0.15">
      <c r="A250" s="314">
        <f>IF(AND(R250="○",TRIM(T250)=""), 1001, 0)</f>
        <v>0</v>
      </c>
      <c r="B250" s="156"/>
      <c r="E250" s="315">
        <v>12</v>
      </c>
      <c r="F250" s="316" t="s">
        <v>118</v>
      </c>
      <c r="G250" s="317"/>
      <c r="H250" s="317"/>
      <c r="I250" s="317"/>
      <c r="J250" s="318"/>
      <c r="K250" s="319" t="s">
        <v>146</v>
      </c>
      <c r="L250" s="320"/>
      <c r="M250" s="320"/>
      <c r="N250" s="320"/>
      <c r="O250" s="320"/>
      <c r="P250" s="320"/>
      <c r="Q250" s="321"/>
      <c r="R250" s="4"/>
      <c r="S250" s="5"/>
      <c r="T250" s="10"/>
      <c r="U250" s="11"/>
      <c r="V250" s="11"/>
      <c r="W250" s="11"/>
      <c r="X250" s="11"/>
      <c r="Y250" s="12"/>
      <c r="Z250" s="156"/>
    </row>
    <row r="251" spans="1:26" ht="30" customHeight="1" x14ac:dyDescent="0.15">
      <c r="A251" s="314">
        <f>IF(AND(R251="○",TRIM(T251)=""), 1001, 0)</f>
        <v>0</v>
      </c>
      <c r="B251" s="156"/>
      <c r="E251" s="315">
        <v>13</v>
      </c>
      <c r="F251" s="316" t="s">
        <v>119</v>
      </c>
      <c r="G251" s="317"/>
      <c r="H251" s="317"/>
      <c r="I251" s="317"/>
      <c r="J251" s="318"/>
      <c r="K251" s="319" t="s">
        <v>147</v>
      </c>
      <c r="L251" s="320"/>
      <c r="M251" s="320"/>
      <c r="N251" s="320"/>
      <c r="O251" s="320"/>
      <c r="P251" s="320"/>
      <c r="Q251" s="321"/>
      <c r="R251" s="4"/>
      <c r="S251" s="5"/>
      <c r="T251" s="10"/>
      <c r="U251" s="11"/>
      <c r="V251" s="11"/>
      <c r="W251" s="11"/>
      <c r="X251" s="11"/>
      <c r="Y251" s="12"/>
      <c r="Z251" s="156"/>
    </row>
    <row r="252" spans="1:26" ht="30" customHeight="1" x14ac:dyDescent="0.15">
      <c r="A252" s="314">
        <f>IF(AND(R252="○",TRIM(T252)=""), 1001, 0)</f>
        <v>0</v>
      </c>
      <c r="B252" s="156"/>
      <c r="E252" s="315">
        <v>14</v>
      </c>
      <c r="F252" s="316" t="s">
        <v>120</v>
      </c>
      <c r="G252" s="317"/>
      <c r="H252" s="317"/>
      <c r="I252" s="317"/>
      <c r="J252" s="318"/>
      <c r="K252" s="322" t="s">
        <v>148</v>
      </c>
      <c r="L252" s="323"/>
      <c r="M252" s="323"/>
      <c r="N252" s="323"/>
      <c r="O252" s="323"/>
      <c r="P252" s="323"/>
      <c r="Q252" s="324"/>
      <c r="R252" s="4"/>
      <c r="S252" s="5"/>
      <c r="T252" s="10"/>
      <c r="U252" s="11"/>
      <c r="V252" s="11"/>
      <c r="W252" s="11"/>
      <c r="X252" s="11"/>
      <c r="Y252" s="12"/>
      <c r="Z252" s="156"/>
    </row>
    <row r="253" spans="1:26" ht="45" customHeight="1" x14ac:dyDescent="0.15">
      <c r="A253" s="314">
        <f>IF(AND(R253="○",TRIM(T253)=""), 1001, 0)</f>
        <v>0</v>
      </c>
      <c r="B253" s="156"/>
      <c r="E253" s="315">
        <v>15</v>
      </c>
      <c r="F253" s="316" t="s">
        <v>121</v>
      </c>
      <c r="G253" s="317"/>
      <c r="H253" s="317"/>
      <c r="I253" s="317"/>
      <c r="J253" s="318"/>
      <c r="K253" s="325" t="s">
        <v>149</v>
      </c>
      <c r="L253" s="326"/>
      <c r="M253" s="326"/>
      <c r="N253" s="326"/>
      <c r="O253" s="326"/>
      <c r="P253" s="326"/>
      <c r="Q253" s="327"/>
      <c r="R253" s="4"/>
      <c r="S253" s="5"/>
      <c r="T253" s="10"/>
      <c r="U253" s="11"/>
      <c r="V253" s="11"/>
      <c r="W253" s="11"/>
      <c r="X253" s="11"/>
      <c r="Y253" s="12"/>
      <c r="Z253" s="156"/>
    </row>
    <row r="254" spans="1:26" ht="30" customHeight="1" x14ac:dyDescent="0.15">
      <c r="A254" s="314">
        <f>IF(AND(R254="○",TRIM(T254)=""), 1001, 0)</f>
        <v>0</v>
      </c>
      <c r="B254" s="156"/>
      <c r="E254" s="315">
        <v>16</v>
      </c>
      <c r="F254" s="316" t="s">
        <v>122</v>
      </c>
      <c r="G254" s="317"/>
      <c r="H254" s="317"/>
      <c r="I254" s="317"/>
      <c r="J254" s="318"/>
      <c r="K254" s="322" t="s">
        <v>150</v>
      </c>
      <c r="L254" s="323"/>
      <c r="M254" s="323"/>
      <c r="N254" s="323"/>
      <c r="O254" s="323"/>
      <c r="P254" s="323"/>
      <c r="Q254" s="324"/>
      <c r="R254" s="4"/>
      <c r="S254" s="5"/>
      <c r="T254" s="10"/>
      <c r="U254" s="11"/>
      <c r="V254" s="11"/>
      <c r="W254" s="11"/>
      <c r="X254" s="11"/>
      <c r="Y254" s="12"/>
      <c r="Z254" s="156"/>
    </row>
    <row r="255" spans="1:26" ht="30" customHeight="1" x14ac:dyDescent="0.15">
      <c r="A255" s="314">
        <f>IF(AND(R255="○",TRIM(T255)=""), 1001, 0)</f>
        <v>0</v>
      </c>
      <c r="B255" s="156"/>
      <c r="E255" s="315">
        <v>17</v>
      </c>
      <c r="F255" s="316" t="s">
        <v>123</v>
      </c>
      <c r="G255" s="317"/>
      <c r="H255" s="317"/>
      <c r="I255" s="317"/>
      <c r="J255" s="318"/>
      <c r="K255" s="325" t="s">
        <v>151</v>
      </c>
      <c r="L255" s="326"/>
      <c r="M255" s="326"/>
      <c r="N255" s="326"/>
      <c r="O255" s="326"/>
      <c r="P255" s="326"/>
      <c r="Q255" s="327"/>
      <c r="R255" s="4"/>
      <c r="S255" s="5"/>
      <c r="T255" s="10"/>
      <c r="U255" s="11"/>
      <c r="V255" s="11"/>
      <c r="W255" s="11"/>
      <c r="X255" s="11"/>
      <c r="Y255" s="12"/>
      <c r="Z255" s="156"/>
    </row>
    <row r="256" spans="1:26" ht="45" customHeight="1" x14ac:dyDescent="0.15">
      <c r="A256" s="314">
        <f>IF(AND(R256="○",TRIM(T256)=""), 1001, 0)</f>
        <v>0</v>
      </c>
      <c r="B256" s="156"/>
      <c r="E256" s="315">
        <v>18</v>
      </c>
      <c r="F256" s="316" t="s">
        <v>124</v>
      </c>
      <c r="G256" s="317"/>
      <c r="H256" s="317"/>
      <c r="I256" s="317"/>
      <c r="J256" s="318"/>
      <c r="K256" s="322" t="s">
        <v>209</v>
      </c>
      <c r="L256" s="323"/>
      <c r="M256" s="323"/>
      <c r="N256" s="323"/>
      <c r="O256" s="323"/>
      <c r="P256" s="323"/>
      <c r="Q256" s="324"/>
      <c r="R256" s="4"/>
      <c r="S256" s="5"/>
      <c r="T256" s="10"/>
      <c r="U256" s="11"/>
      <c r="V256" s="11"/>
      <c r="W256" s="11"/>
      <c r="X256" s="11"/>
      <c r="Y256" s="12"/>
      <c r="Z256" s="156"/>
    </row>
    <row r="257" spans="1:26" ht="30" customHeight="1" x14ac:dyDescent="0.15">
      <c r="A257" s="314">
        <f>IF(AND(R257="○",TRIM(T257)=""), 1001, 0)</f>
        <v>0</v>
      </c>
      <c r="B257" s="156"/>
      <c r="E257" s="315">
        <v>19</v>
      </c>
      <c r="F257" s="316" t="s">
        <v>125</v>
      </c>
      <c r="G257" s="317"/>
      <c r="H257" s="317"/>
      <c r="I257" s="317"/>
      <c r="J257" s="318"/>
      <c r="K257" s="325" t="s">
        <v>152</v>
      </c>
      <c r="L257" s="326"/>
      <c r="M257" s="326"/>
      <c r="N257" s="326"/>
      <c r="O257" s="326"/>
      <c r="P257" s="326"/>
      <c r="Q257" s="327"/>
      <c r="R257" s="4"/>
      <c r="S257" s="5"/>
      <c r="T257" s="10"/>
      <c r="U257" s="11"/>
      <c r="V257" s="11"/>
      <c r="W257" s="11"/>
      <c r="X257" s="11"/>
      <c r="Y257" s="12"/>
      <c r="Z257" s="156"/>
    </row>
    <row r="258" spans="1:26" ht="45" customHeight="1" x14ac:dyDescent="0.15">
      <c r="A258" s="314">
        <f>IF(AND(R258="○",TRIM(T258)=""), 1001, 0)</f>
        <v>0</v>
      </c>
      <c r="B258" s="156"/>
      <c r="E258" s="315">
        <v>20</v>
      </c>
      <c r="F258" s="316" t="s">
        <v>126</v>
      </c>
      <c r="G258" s="317"/>
      <c r="H258" s="317"/>
      <c r="I258" s="317"/>
      <c r="J258" s="318"/>
      <c r="K258" s="319" t="s">
        <v>153</v>
      </c>
      <c r="L258" s="320"/>
      <c r="M258" s="320"/>
      <c r="N258" s="320"/>
      <c r="O258" s="320"/>
      <c r="P258" s="320"/>
      <c r="Q258" s="321"/>
      <c r="R258" s="4"/>
      <c r="S258" s="5"/>
      <c r="T258" s="10"/>
      <c r="U258" s="11"/>
      <c r="V258" s="11"/>
      <c r="W258" s="11"/>
      <c r="X258" s="11"/>
      <c r="Y258" s="12"/>
      <c r="Z258" s="156"/>
    </row>
    <row r="259" spans="1:26" ht="30" customHeight="1" x14ac:dyDescent="0.15">
      <c r="A259" s="314">
        <f>IF(AND(R259="○",TRIM(T259)=""), 1001, 0)</f>
        <v>0</v>
      </c>
      <c r="B259" s="156"/>
      <c r="E259" s="315">
        <v>21</v>
      </c>
      <c r="F259" s="316" t="s">
        <v>39</v>
      </c>
      <c r="G259" s="317"/>
      <c r="H259" s="317"/>
      <c r="I259" s="317"/>
      <c r="J259" s="318"/>
      <c r="K259" s="322" t="s">
        <v>154</v>
      </c>
      <c r="L259" s="323"/>
      <c r="M259" s="323"/>
      <c r="N259" s="323"/>
      <c r="O259" s="323"/>
      <c r="P259" s="323"/>
      <c r="Q259" s="324"/>
      <c r="R259" s="4"/>
      <c r="S259" s="5"/>
      <c r="T259" s="10"/>
      <c r="U259" s="11"/>
      <c r="V259" s="11"/>
      <c r="W259" s="11"/>
      <c r="X259" s="11"/>
      <c r="Y259" s="12"/>
      <c r="Z259" s="156"/>
    </row>
    <row r="260" spans="1:26" ht="30" customHeight="1" x14ac:dyDescent="0.15">
      <c r="A260" s="314">
        <f>IF(AND(R260="○",TRIM(T260)=""), 1001, 0)</f>
        <v>0</v>
      </c>
      <c r="B260" s="156"/>
      <c r="E260" s="315">
        <v>22</v>
      </c>
      <c r="F260" s="316" t="s">
        <v>127</v>
      </c>
      <c r="G260" s="317"/>
      <c r="H260" s="317"/>
      <c r="I260" s="317"/>
      <c r="J260" s="318"/>
      <c r="K260" s="322" t="s">
        <v>155</v>
      </c>
      <c r="L260" s="323"/>
      <c r="M260" s="323"/>
      <c r="N260" s="323"/>
      <c r="O260" s="323"/>
      <c r="P260" s="323"/>
      <c r="Q260" s="324"/>
      <c r="R260" s="4"/>
      <c r="S260" s="5"/>
      <c r="T260" s="10"/>
      <c r="U260" s="11"/>
      <c r="V260" s="11"/>
      <c r="W260" s="11"/>
      <c r="X260" s="11"/>
      <c r="Y260" s="12"/>
      <c r="Z260" s="156"/>
    </row>
    <row r="261" spans="1:26" ht="30" customHeight="1" x14ac:dyDescent="0.15">
      <c r="A261" s="314">
        <f>IF(AND(R261="○",TRIM(T261)=""), 1001, 0)</f>
        <v>0</v>
      </c>
      <c r="B261" s="156"/>
      <c r="E261" s="315">
        <v>23</v>
      </c>
      <c r="F261" s="316" t="s">
        <v>128</v>
      </c>
      <c r="G261" s="317"/>
      <c r="H261" s="317"/>
      <c r="I261" s="317"/>
      <c r="J261" s="318"/>
      <c r="K261" s="325" t="s">
        <v>156</v>
      </c>
      <c r="L261" s="326"/>
      <c r="M261" s="326"/>
      <c r="N261" s="326"/>
      <c r="O261" s="326"/>
      <c r="P261" s="326"/>
      <c r="Q261" s="327"/>
      <c r="R261" s="4"/>
      <c r="S261" s="5"/>
      <c r="T261" s="10"/>
      <c r="U261" s="11"/>
      <c r="V261" s="11"/>
      <c r="W261" s="11"/>
      <c r="X261" s="11"/>
      <c r="Y261" s="12"/>
      <c r="Z261" s="156"/>
    </row>
    <row r="262" spans="1:26" ht="60" customHeight="1" x14ac:dyDescent="0.15">
      <c r="A262" s="314">
        <f>IF(AND(R262="○",TRIM(T262)=""), 1001, 0)</f>
        <v>0</v>
      </c>
      <c r="B262" s="156"/>
      <c r="E262" s="315">
        <v>24</v>
      </c>
      <c r="F262" s="316" t="s">
        <v>129</v>
      </c>
      <c r="G262" s="317"/>
      <c r="H262" s="317"/>
      <c r="I262" s="317"/>
      <c r="J262" s="318"/>
      <c r="K262" s="322" t="s">
        <v>157</v>
      </c>
      <c r="L262" s="323"/>
      <c r="M262" s="323"/>
      <c r="N262" s="323"/>
      <c r="O262" s="323"/>
      <c r="P262" s="323"/>
      <c r="Q262" s="324"/>
      <c r="R262" s="4"/>
      <c r="S262" s="5"/>
      <c r="T262" s="10"/>
      <c r="U262" s="11"/>
      <c r="V262" s="11"/>
      <c r="W262" s="11"/>
      <c r="X262" s="11"/>
      <c r="Y262" s="12"/>
      <c r="Z262" s="156"/>
    </row>
    <row r="263" spans="1:26" ht="30" customHeight="1" x14ac:dyDescent="0.15">
      <c r="A263" s="314">
        <f>IF(AND(R263="○",TRIM(T263)=""), 1001, 0)</f>
        <v>0</v>
      </c>
      <c r="B263" s="156"/>
      <c r="E263" s="315">
        <v>25</v>
      </c>
      <c r="F263" s="316" t="s">
        <v>130</v>
      </c>
      <c r="G263" s="317"/>
      <c r="H263" s="317"/>
      <c r="I263" s="317"/>
      <c r="J263" s="318"/>
      <c r="K263" s="322" t="s">
        <v>158</v>
      </c>
      <c r="L263" s="323"/>
      <c r="M263" s="323"/>
      <c r="N263" s="323"/>
      <c r="O263" s="323"/>
      <c r="P263" s="323"/>
      <c r="Q263" s="324"/>
      <c r="R263" s="4"/>
      <c r="S263" s="5"/>
      <c r="T263" s="10"/>
      <c r="U263" s="11"/>
      <c r="V263" s="11"/>
      <c r="W263" s="11"/>
      <c r="X263" s="11"/>
      <c r="Y263" s="12"/>
      <c r="Z263" s="156"/>
    </row>
    <row r="264" spans="1:26" ht="30" customHeight="1" x14ac:dyDescent="0.15">
      <c r="A264" s="314">
        <f>IF(AND(R264="○",TRIM(T264)=""), 1001, 0)</f>
        <v>0</v>
      </c>
      <c r="B264" s="156"/>
      <c r="E264" s="315">
        <v>26</v>
      </c>
      <c r="F264" s="316" t="s">
        <v>131</v>
      </c>
      <c r="G264" s="317"/>
      <c r="H264" s="317"/>
      <c r="I264" s="317"/>
      <c r="J264" s="318"/>
      <c r="K264" s="325" t="s">
        <v>159</v>
      </c>
      <c r="L264" s="326"/>
      <c r="M264" s="326"/>
      <c r="N264" s="326"/>
      <c r="O264" s="326"/>
      <c r="P264" s="326"/>
      <c r="Q264" s="327"/>
      <c r="R264" s="4"/>
      <c r="S264" s="5"/>
      <c r="T264" s="10"/>
      <c r="U264" s="11"/>
      <c r="V264" s="11"/>
      <c r="W264" s="11"/>
      <c r="X264" s="11"/>
      <c r="Y264" s="12"/>
      <c r="Z264" s="156"/>
    </row>
    <row r="265" spans="1:26" ht="45" customHeight="1" x14ac:dyDescent="0.15">
      <c r="A265" s="99">
        <f>IF(AND(R265="○",TRIM(T265)=""), 1001, 0)</f>
        <v>0</v>
      </c>
      <c r="B265" s="328"/>
      <c r="C265" s="113"/>
      <c r="D265" s="113"/>
      <c r="E265" s="315">
        <v>27</v>
      </c>
      <c r="F265" s="316" t="s">
        <v>132</v>
      </c>
      <c r="G265" s="317"/>
      <c r="H265" s="317"/>
      <c r="I265" s="317"/>
      <c r="J265" s="318"/>
      <c r="K265" s="322" t="s">
        <v>160</v>
      </c>
      <c r="L265" s="323"/>
      <c r="M265" s="323"/>
      <c r="N265" s="323"/>
      <c r="O265" s="323"/>
      <c r="P265" s="323"/>
      <c r="Q265" s="324"/>
      <c r="R265" s="4"/>
      <c r="S265" s="5"/>
      <c r="T265" s="10"/>
      <c r="U265" s="11"/>
      <c r="V265" s="11"/>
      <c r="W265" s="11"/>
      <c r="X265" s="11"/>
      <c r="Y265" s="12"/>
      <c r="Z265" s="112"/>
    </row>
    <row r="266" spans="1:26" ht="30" customHeight="1" x14ac:dyDescent="0.15">
      <c r="A266" s="314">
        <f>IF(AND(R266="○",TRIM(T266)=""), 1001, 0)</f>
        <v>0</v>
      </c>
      <c r="B266" s="156"/>
      <c r="C266" s="124"/>
      <c r="E266" s="329">
        <v>28</v>
      </c>
      <c r="F266" s="330" t="s">
        <v>133</v>
      </c>
      <c r="G266" s="331"/>
      <c r="H266" s="331"/>
      <c r="I266" s="331"/>
      <c r="J266" s="332"/>
      <c r="K266" s="333" t="s">
        <v>218</v>
      </c>
      <c r="L266" s="334"/>
      <c r="M266" s="334"/>
      <c r="N266" s="334"/>
      <c r="O266" s="334"/>
      <c r="P266" s="334"/>
      <c r="Q266" s="335"/>
      <c r="R266" s="6"/>
      <c r="S266" s="7"/>
      <c r="T266" s="78"/>
      <c r="U266" s="79"/>
      <c r="V266" s="79"/>
      <c r="W266" s="79"/>
      <c r="X266" s="79"/>
      <c r="Y266" s="80"/>
      <c r="Z266" s="156"/>
    </row>
    <row r="267" spans="1:26" ht="20.100000000000001" customHeight="1" x14ac:dyDescent="0.15">
      <c r="C267" s="124"/>
      <c r="Z267" s="156"/>
    </row>
    <row r="268" spans="1:26" ht="20.100000000000001" customHeight="1" x14ac:dyDescent="0.15">
      <c r="A268" s="99"/>
      <c r="B268" s="88"/>
      <c r="C268" s="103"/>
      <c r="E268" s="297" t="s">
        <v>161</v>
      </c>
      <c r="F268" s="135"/>
      <c r="G268" s="135"/>
      <c r="H268" s="135"/>
      <c r="I268" s="135"/>
      <c r="J268" s="135"/>
      <c r="K268" s="135"/>
      <c r="L268" s="135"/>
      <c r="M268" s="135"/>
      <c r="N268" s="336"/>
      <c r="O268" s="336"/>
      <c r="P268" s="336"/>
      <c r="Q268" s="162"/>
      <c r="R268" s="135"/>
      <c r="S268" s="135"/>
      <c r="T268" s="135"/>
      <c r="U268" s="135"/>
      <c r="V268" s="135"/>
      <c r="W268" s="135"/>
      <c r="X268" s="135"/>
      <c r="Y268" s="135"/>
      <c r="Z268" s="112"/>
    </row>
    <row r="269" spans="1:26" ht="20.100000000000001" customHeight="1" x14ac:dyDescent="0.15">
      <c r="A269" s="99"/>
      <c r="B269" s="173"/>
      <c r="C269" s="103"/>
      <c r="E269" s="298" t="s">
        <v>207</v>
      </c>
      <c r="F269" s="299"/>
      <c r="G269" s="299"/>
      <c r="H269" s="299"/>
      <c r="I269" s="299"/>
      <c r="J269" s="300"/>
      <c r="K269" s="337" t="s">
        <v>134</v>
      </c>
      <c r="L269" s="338"/>
      <c r="M269" s="338"/>
      <c r="N269" s="338"/>
      <c r="O269" s="338"/>
      <c r="P269" s="338"/>
      <c r="Q269" s="339"/>
      <c r="R269" s="303" t="s">
        <v>40</v>
      </c>
      <c r="S269" s="304"/>
      <c r="T269" s="305" t="s">
        <v>208</v>
      </c>
      <c r="U269" s="305"/>
      <c r="V269" s="305"/>
      <c r="W269" s="305"/>
      <c r="X269" s="305"/>
      <c r="Y269" s="306"/>
      <c r="Z269" s="112"/>
    </row>
    <row r="270" spans="1:26" ht="30" customHeight="1" x14ac:dyDescent="0.15">
      <c r="A270" s="314">
        <f>IF(AND(R270="○",TRIM(T270)=""), 1001, 0)</f>
        <v>0</v>
      </c>
      <c r="B270" s="156"/>
      <c r="E270" s="340" t="s">
        <v>162</v>
      </c>
      <c r="F270" s="308" t="s">
        <v>163</v>
      </c>
      <c r="G270" s="309"/>
      <c r="H270" s="309"/>
      <c r="I270" s="309"/>
      <c r="J270" s="310"/>
      <c r="K270" s="341" t="s">
        <v>193</v>
      </c>
      <c r="L270" s="341"/>
      <c r="M270" s="341"/>
      <c r="N270" s="341"/>
      <c r="O270" s="341"/>
      <c r="P270" s="341"/>
      <c r="Q270" s="342"/>
      <c r="R270" s="8"/>
      <c r="S270" s="9"/>
      <c r="T270" s="13"/>
      <c r="U270" s="14"/>
      <c r="V270" s="14"/>
      <c r="W270" s="14"/>
      <c r="X270" s="14"/>
      <c r="Y270" s="15"/>
      <c r="Z270" s="156"/>
    </row>
    <row r="271" spans="1:26" ht="120" customHeight="1" x14ac:dyDescent="0.15">
      <c r="A271" s="314">
        <f>IF(AND(R271="○",TRIM(T271)=""), 1001, 0)</f>
        <v>0</v>
      </c>
      <c r="B271" s="156"/>
      <c r="E271" s="315" t="s">
        <v>164</v>
      </c>
      <c r="F271" s="316" t="s">
        <v>165</v>
      </c>
      <c r="G271" s="317"/>
      <c r="H271" s="317"/>
      <c r="I271" s="317"/>
      <c r="J271" s="318"/>
      <c r="K271" s="343" t="s">
        <v>194</v>
      </c>
      <c r="L271" s="343"/>
      <c r="M271" s="343"/>
      <c r="N271" s="343"/>
      <c r="O271" s="343"/>
      <c r="P271" s="343"/>
      <c r="Q271" s="344"/>
      <c r="R271" s="4"/>
      <c r="S271" s="5"/>
      <c r="T271" s="10"/>
      <c r="U271" s="11"/>
      <c r="V271" s="11"/>
      <c r="W271" s="11"/>
      <c r="X271" s="11"/>
      <c r="Y271" s="12"/>
      <c r="Z271" s="156"/>
    </row>
    <row r="272" spans="1:26" ht="30" customHeight="1" x14ac:dyDescent="0.15">
      <c r="A272" s="314">
        <f>IF(AND(R272="○",TRIM(T272)=""), 1001, 0)</f>
        <v>0</v>
      </c>
      <c r="B272" s="156"/>
      <c r="E272" s="315" t="s">
        <v>166</v>
      </c>
      <c r="F272" s="316" t="s">
        <v>167</v>
      </c>
      <c r="G272" s="317"/>
      <c r="H272" s="317"/>
      <c r="I272" s="317"/>
      <c r="J272" s="318"/>
      <c r="K272" s="343" t="s">
        <v>195</v>
      </c>
      <c r="L272" s="343"/>
      <c r="M272" s="343"/>
      <c r="N272" s="343"/>
      <c r="O272" s="343"/>
      <c r="P272" s="343"/>
      <c r="Q272" s="344"/>
      <c r="R272" s="4"/>
      <c r="S272" s="5"/>
      <c r="T272" s="10"/>
      <c r="U272" s="11"/>
      <c r="V272" s="11"/>
      <c r="W272" s="11"/>
      <c r="X272" s="11"/>
      <c r="Y272" s="12"/>
      <c r="Z272" s="156"/>
    </row>
    <row r="273" spans="1:26" ht="30" customHeight="1" x14ac:dyDescent="0.15">
      <c r="A273" s="314">
        <f>IF(AND(R273="○",TRIM(T273)=""), 1001, 0)</f>
        <v>0</v>
      </c>
      <c r="B273" s="156"/>
      <c r="E273" s="315" t="s">
        <v>168</v>
      </c>
      <c r="F273" s="316" t="s">
        <v>169</v>
      </c>
      <c r="G273" s="317"/>
      <c r="H273" s="317"/>
      <c r="I273" s="317"/>
      <c r="J273" s="318"/>
      <c r="K273" s="343" t="s">
        <v>196</v>
      </c>
      <c r="L273" s="343"/>
      <c r="M273" s="343"/>
      <c r="N273" s="343"/>
      <c r="O273" s="343"/>
      <c r="P273" s="343"/>
      <c r="Q273" s="344"/>
      <c r="R273" s="4"/>
      <c r="S273" s="5"/>
      <c r="T273" s="10"/>
      <c r="U273" s="11"/>
      <c r="V273" s="11"/>
      <c r="W273" s="11"/>
      <c r="X273" s="11"/>
      <c r="Y273" s="12"/>
      <c r="Z273" s="156"/>
    </row>
    <row r="274" spans="1:26" ht="30" customHeight="1" x14ac:dyDescent="0.15">
      <c r="A274" s="314">
        <f>IF(AND(R274="○",TRIM(T274)=""), 1001, 0)</f>
        <v>0</v>
      </c>
      <c r="B274" s="156"/>
      <c r="E274" s="315" t="s">
        <v>170</v>
      </c>
      <c r="F274" s="316" t="s">
        <v>171</v>
      </c>
      <c r="G274" s="317"/>
      <c r="H274" s="317"/>
      <c r="I274" s="317"/>
      <c r="J274" s="318"/>
      <c r="K274" s="343" t="s">
        <v>197</v>
      </c>
      <c r="L274" s="343"/>
      <c r="M274" s="343"/>
      <c r="N274" s="343"/>
      <c r="O274" s="343"/>
      <c r="P274" s="343"/>
      <c r="Q274" s="344"/>
      <c r="R274" s="4"/>
      <c r="S274" s="5"/>
      <c r="T274" s="10"/>
      <c r="U274" s="11"/>
      <c r="V274" s="11"/>
      <c r="W274" s="11"/>
      <c r="X274" s="11"/>
      <c r="Y274" s="12"/>
      <c r="Z274" s="156"/>
    </row>
    <row r="275" spans="1:26" ht="30" customHeight="1" x14ac:dyDescent="0.15">
      <c r="A275" s="314">
        <f>IF(AND(R275="○",TRIM(T275)=""), 1001, 0)</f>
        <v>0</v>
      </c>
      <c r="B275" s="156"/>
      <c r="E275" s="315" t="s">
        <v>172</v>
      </c>
      <c r="F275" s="316" t="s">
        <v>173</v>
      </c>
      <c r="G275" s="317"/>
      <c r="H275" s="317"/>
      <c r="I275" s="317"/>
      <c r="J275" s="318"/>
      <c r="K275" s="343" t="s">
        <v>198</v>
      </c>
      <c r="L275" s="343"/>
      <c r="M275" s="343"/>
      <c r="N275" s="343"/>
      <c r="O275" s="343"/>
      <c r="P275" s="343"/>
      <c r="Q275" s="344"/>
      <c r="R275" s="4"/>
      <c r="S275" s="5"/>
      <c r="T275" s="10"/>
      <c r="U275" s="11"/>
      <c r="V275" s="11"/>
      <c r="W275" s="11"/>
      <c r="X275" s="11"/>
      <c r="Y275" s="12"/>
      <c r="Z275" s="156"/>
    </row>
    <row r="276" spans="1:26" ht="30" customHeight="1" x14ac:dyDescent="0.15">
      <c r="A276" s="314">
        <f>IF(AND(R276="○",TRIM(T276)=""), 1001, 0)</f>
        <v>0</v>
      </c>
      <c r="B276" s="156"/>
      <c r="E276" s="315" t="s">
        <v>174</v>
      </c>
      <c r="F276" s="316" t="s">
        <v>175</v>
      </c>
      <c r="G276" s="317"/>
      <c r="H276" s="317"/>
      <c r="I276" s="317"/>
      <c r="J276" s="318"/>
      <c r="K276" s="343" t="s">
        <v>199</v>
      </c>
      <c r="L276" s="343"/>
      <c r="M276" s="343"/>
      <c r="N276" s="343"/>
      <c r="O276" s="343"/>
      <c r="P276" s="343"/>
      <c r="Q276" s="344"/>
      <c r="R276" s="4"/>
      <c r="S276" s="5"/>
      <c r="T276" s="10"/>
      <c r="U276" s="11"/>
      <c r="V276" s="11"/>
      <c r="W276" s="11"/>
      <c r="X276" s="11"/>
      <c r="Y276" s="12"/>
      <c r="Z276" s="156"/>
    </row>
    <row r="277" spans="1:26" ht="60" customHeight="1" x14ac:dyDescent="0.15">
      <c r="A277" s="314">
        <f>IF(AND(R277="○",TRIM(T277)=""), 1001, 0)</f>
        <v>0</v>
      </c>
      <c r="B277" s="156"/>
      <c r="E277" s="315" t="s">
        <v>176</v>
      </c>
      <c r="F277" s="316" t="s">
        <v>177</v>
      </c>
      <c r="G277" s="317"/>
      <c r="H277" s="317"/>
      <c r="I277" s="317"/>
      <c r="J277" s="318"/>
      <c r="K277" s="343" t="s">
        <v>200</v>
      </c>
      <c r="L277" s="343"/>
      <c r="M277" s="343"/>
      <c r="N277" s="343"/>
      <c r="O277" s="343"/>
      <c r="P277" s="343"/>
      <c r="Q277" s="344"/>
      <c r="R277" s="4"/>
      <c r="S277" s="5"/>
      <c r="T277" s="10"/>
      <c r="U277" s="11"/>
      <c r="V277" s="11"/>
      <c r="W277" s="11"/>
      <c r="X277" s="11"/>
      <c r="Y277" s="12"/>
      <c r="Z277" s="156"/>
    </row>
    <row r="278" spans="1:26" ht="30" customHeight="1" x14ac:dyDescent="0.15">
      <c r="A278" s="314">
        <f>IF(AND(R278="○",TRIM(T278)=""), 1001, 0)</f>
        <v>0</v>
      </c>
      <c r="B278" s="156"/>
      <c r="E278" s="315" t="s">
        <v>178</v>
      </c>
      <c r="F278" s="316" t="s">
        <v>179</v>
      </c>
      <c r="G278" s="317"/>
      <c r="H278" s="317"/>
      <c r="I278" s="317"/>
      <c r="J278" s="318"/>
      <c r="K278" s="343" t="s">
        <v>201</v>
      </c>
      <c r="L278" s="343"/>
      <c r="M278" s="343"/>
      <c r="N278" s="343"/>
      <c r="O278" s="343"/>
      <c r="P278" s="343"/>
      <c r="Q278" s="344"/>
      <c r="R278" s="4"/>
      <c r="S278" s="5"/>
      <c r="T278" s="10"/>
      <c r="U278" s="11"/>
      <c r="V278" s="11"/>
      <c r="W278" s="11"/>
      <c r="X278" s="11"/>
      <c r="Y278" s="12"/>
      <c r="Z278" s="156"/>
    </row>
    <row r="279" spans="1:26" ht="45" customHeight="1" x14ac:dyDescent="0.15">
      <c r="A279" s="314">
        <f>IF(AND(R279="○",TRIM(T279)=""), 1001, 0)</f>
        <v>0</v>
      </c>
      <c r="B279" s="156"/>
      <c r="E279" s="315" t="s">
        <v>180</v>
      </c>
      <c r="F279" s="316" t="s">
        <v>181</v>
      </c>
      <c r="G279" s="317"/>
      <c r="H279" s="317"/>
      <c r="I279" s="317"/>
      <c r="J279" s="318"/>
      <c r="K279" s="343" t="s">
        <v>202</v>
      </c>
      <c r="L279" s="343"/>
      <c r="M279" s="343"/>
      <c r="N279" s="343"/>
      <c r="O279" s="343"/>
      <c r="P279" s="343"/>
      <c r="Q279" s="344"/>
      <c r="R279" s="4"/>
      <c r="S279" s="5"/>
      <c r="T279" s="10"/>
      <c r="U279" s="11"/>
      <c r="V279" s="11"/>
      <c r="W279" s="11"/>
      <c r="X279" s="11"/>
      <c r="Y279" s="12"/>
      <c r="Z279" s="156"/>
    </row>
    <row r="280" spans="1:26" ht="30" customHeight="1" x14ac:dyDescent="0.15">
      <c r="A280" s="314">
        <f>IF(AND(R280="○",TRIM(T280)=""), 1001, 0)</f>
        <v>0</v>
      </c>
      <c r="B280" s="156"/>
      <c r="E280" s="315" t="s">
        <v>182</v>
      </c>
      <c r="F280" s="316" t="s">
        <v>183</v>
      </c>
      <c r="G280" s="317"/>
      <c r="H280" s="317"/>
      <c r="I280" s="317"/>
      <c r="J280" s="318"/>
      <c r="K280" s="343" t="s">
        <v>203</v>
      </c>
      <c r="L280" s="343"/>
      <c r="M280" s="343"/>
      <c r="N280" s="343"/>
      <c r="O280" s="343"/>
      <c r="P280" s="343"/>
      <c r="Q280" s="344"/>
      <c r="R280" s="4"/>
      <c r="S280" s="5"/>
      <c r="T280" s="10"/>
      <c r="U280" s="11"/>
      <c r="V280" s="11"/>
      <c r="W280" s="11"/>
      <c r="X280" s="11"/>
      <c r="Y280" s="12"/>
      <c r="Z280" s="156"/>
    </row>
    <row r="281" spans="1:26" ht="30" customHeight="1" x14ac:dyDescent="0.15">
      <c r="A281" s="314">
        <f>IF(AND(R281="○",TRIM(T281)=""), 1001, 0)</f>
        <v>0</v>
      </c>
      <c r="B281" s="156"/>
      <c r="E281" s="315" t="s">
        <v>184</v>
      </c>
      <c r="F281" s="316" t="s">
        <v>185</v>
      </c>
      <c r="G281" s="317"/>
      <c r="H281" s="317"/>
      <c r="I281" s="317"/>
      <c r="J281" s="318"/>
      <c r="K281" s="343" t="s">
        <v>204</v>
      </c>
      <c r="L281" s="343"/>
      <c r="M281" s="343"/>
      <c r="N281" s="343"/>
      <c r="O281" s="343"/>
      <c r="P281" s="343"/>
      <c r="Q281" s="344"/>
      <c r="R281" s="4"/>
      <c r="S281" s="5"/>
      <c r="T281" s="10"/>
      <c r="U281" s="11"/>
      <c r="V281" s="11"/>
      <c r="W281" s="11"/>
      <c r="X281" s="11"/>
      <c r="Y281" s="12"/>
      <c r="Z281" s="156"/>
    </row>
    <row r="282" spans="1:26" ht="30" customHeight="1" x14ac:dyDescent="0.15">
      <c r="A282" s="314">
        <f>IF(AND(R282="○",TRIM(T282)=""), 1001, 0)</f>
        <v>0</v>
      </c>
      <c r="B282" s="156"/>
      <c r="E282" s="315" t="s">
        <v>186</v>
      </c>
      <c r="F282" s="316" t="s">
        <v>187</v>
      </c>
      <c r="G282" s="317"/>
      <c r="H282" s="317"/>
      <c r="I282" s="317"/>
      <c r="J282" s="318"/>
      <c r="K282" s="343" t="s">
        <v>205</v>
      </c>
      <c r="L282" s="343"/>
      <c r="M282" s="343"/>
      <c r="N282" s="343"/>
      <c r="O282" s="343"/>
      <c r="P282" s="343"/>
      <c r="Q282" s="344"/>
      <c r="R282" s="4"/>
      <c r="S282" s="5"/>
      <c r="T282" s="10"/>
      <c r="U282" s="11"/>
      <c r="V282" s="11"/>
      <c r="W282" s="11"/>
      <c r="X282" s="11"/>
      <c r="Y282" s="12"/>
      <c r="Z282" s="156"/>
    </row>
    <row r="283" spans="1:26" ht="30" customHeight="1" x14ac:dyDescent="0.15">
      <c r="A283" s="314">
        <f>IF(AND(R283="○",TRIM(T283)=""), 1001, 0)</f>
        <v>0</v>
      </c>
      <c r="B283" s="156"/>
      <c r="E283" s="315" t="s">
        <v>188</v>
      </c>
      <c r="F283" s="316" t="s">
        <v>211</v>
      </c>
      <c r="G283" s="317"/>
      <c r="H283" s="317"/>
      <c r="I283" s="317"/>
      <c r="J283" s="318"/>
      <c r="K283" s="343" t="s">
        <v>210</v>
      </c>
      <c r="L283" s="343"/>
      <c r="M283" s="343"/>
      <c r="N283" s="343"/>
      <c r="O283" s="343"/>
      <c r="P283" s="343"/>
      <c r="Q283" s="344"/>
      <c r="R283" s="4"/>
      <c r="S283" s="5"/>
      <c r="T283" s="10"/>
      <c r="U283" s="11"/>
      <c r="V283" s="11"/>
      <c r="W283" s="11"/>
      <c r="X283" s="11"/>
      <c r="Y283" s="12"/>
      <c r="Z283" s="156"/>
    </row>
    <row r="284" spans="1:26" ht="30" customHeight="1" x14ac:dyDescent="0.15">
      <c r="A284" s="314">
        <f>IF(AND(R284="○",TRIM(T284)=""), 1001, 0)</f>
        <v>0</v>
      </c>
      <c r="B284" s="156"/>
      <c r="E284" s="315" t="s">
        <v>189</v>
      </c>
      <c r="F284" s="316" t="s">
        <v>190</v>
      </c>
      <c r="G284" s="317"/>
      <c r="H284" s="317"/>
      <c r="I284" s="317"/>
      <c r="J284" s="318"/>
      <c r="K284" s="343" t="s">
        <v>206</v>
      </c>
      <c r="L284" s="343"/>
      <c r="M284" s="343"/>
      <c r="N284" s="343"/>
      <c r="O284" s="343"/>
      <c r="P284" s="343"/>
      <c r="Q284" s="344"/>
      <c r="R284" s="4"/>
      <c r="S284" s="5"/>
      <c r="T284" s="10"/>
      <c r="U284" s="11"/>
      <c r="V284" s="11"/>
      <c r="W284" s="11"/>
      <c r="X284" s="11"/>
      <c r="Y284" s="12"/>
      <c r="Z284" s="156"/>
    </row>
    <row r="285" spans="1:26" ht="30" customHeight="1" x14ac:dyDescent="0.15">
      <c r="A285" s="314">
        <f>IF(AND(R285="○",TRIM(T285)=""), 1001, 0)</f>
        <v>0</v>
      </c>
      <c r="B285" s="156"/>
      <c r="E285" s="329" t="s">
        <v>191</v>
      </c>
      <c r="F285" s="330" t="s">
        <v>192</v>
      </c>
      <c r="G285" s="331"/>
      <c r="H285" s="331"/>
      <c r="I285" s="331"/>
      <c r="J285" s="332"/>
      <c r="K285" s="345" t="s">
        <v>219</v>
      </c>
      <c r="L285" s="345"/>
      <c r="M285" s="345"/>
      <c r="N285" s="345"/>
      <c r="O285" s="345"/>
      <c r="P285" s="345"/>
      <c r="Q285" s="346"/>
      <c r="R285" s="6"/>
      <c r="S285" s="7"/>
      <c r="T285" s="78"/>
      <c r="U285" s="79"/>
      <c r="V285" s="79"/>
      <c r="W285" s="79"/>
      <c r="X285" s="79"/>
      <c r="Y285" s="80"/>
      <c r="Z285" s="156"/>
    </row>
    <row r="286" spans="1:26" ht="20.100000000000001" customHeight="1" x14ac:dyDescent="0.15">
      <c r="B286" s="156"/>
      <c r="R286" s="347"/>
      <c r="S286" s="347"/>
      <c r="T286" s="347"/>
      <c r="U286" s="347"/>
      <c r="V286" s="347"/>
      <c r="W286" s="347"/>
      <c r="X286" s="347"/>
      <c r="Y286" s="347"/>
      <c r="Z286" s="156"/>
    </row>
    <row r="287" spans="1:26" ht="20.100000000000001" customHeight="1" x14ac:dyDescent="0.15">
      <c r="B287" s="156"/>
      <c r="C287" s="162"/>
      <c r="D287" s="162"/>
      <c r="E287" s="162"/>
      <c r="F287" s="162"/>
      <c r="G287" s="162"/>
      <c r="H287" s="162"/>
      <c r="I287" s="162"/>
      <c r="J287" s="162"/>
      <c r="K287" s="162"/>
      <c r="L287" s="162"/>
      <c r="M287" s="162"/>
      <c r="N287" s="162"/>
      <c r="O287" s="162"/>
      <c r="P287" s="162"/>
      <c r="Q287" s="162"/>
      <c r="R287" s="162"/>
      <c r="S287" s="162"/>
      <c r="T287" s="162"/>
      <c r="U287" s="162"/>
      <c r="V287" s="162"/>
      <c r="W287" s="162"/>
      <c r="X287" s="162"/>
      <c r="Y287" s="162"/>
      <c r="Z287" s="348"/>
    </row>
  </sheetData>
  <sheetProtection algorithmName="SHA-512" hashValue="ygSj5lM41A+BJtZMGdzPU4/1wBxBppCi1rIWuRA3voLESQsO8qWxKbg49vffGQRbM2DdxuHB6QJ744hquVjEeA==" saltValue="O1q2CNOAujiGuYf+Ke8MHQ==" spinCount="100000" sheet="1" objects="1" scenarios="1"/>
  <dataConsolidate/>
  <mergeCells count="317">
    <mergeCell ref="T285:Y285"/>
    <mergeCell ref="T279:Y279"/>
    <mergeCell ref="K277:Q277"/>
    <mergeCell ref="K278:Q278"/>
    <mergeCell ref="K279:Q279"/>
    <mergeCell ref="T280:Y280"/>
    <mergeCell ref="T281:Y281"/>
    <mergeCell ref="T282:Y282"/>
    <mergeCell ref="T283:Y283"/>
    <mergeCell ref="T284:Y284"/>
    <mergeCell ref="K280:Q280"/>
    <mergeCell ref="K281:Q281"/>
    <mergeCell ref="K282:Q282"/>
    <mergeCell ref="K283:Q283"/>
    <mergeCell ref="K284:Q284"/>
    <mergeCell ref="K285:Q285"/>
    <mergeCell ref="R284:S284"/>
    <mergeCell ref="R285:S285"/>
    <mergeCell ref="R279:S279"/>
    <mergeCell ref="R280:S280"/>
    <mergeCell ref="R281:S281"/>
    <mergeCell ref="R278:S278"/>
    <mergeCell ref="R282:S282"/>
    <mergeCell ref="R283:S283"/>
    <mergeCell ref="T271:Y271"/>
    <mergeCell ref="T272:Y272"/>
    <mergeCell ref="T273:Y273"/>
    <mergeCell ref="T274:Y274"/>
    <mergeCell ref="T269:Y269"/>
    <mergeCell ref="T275:Y275"/>
    <mergeCell ref="T276:Y276"/>
    <mergeCell ref="T277:Y277"/>
    <mergeCell ref="T278:Y278"/>
    <mergeCell ref="T263:Y263"/>
    <mergeCell ref="T264:Y264"/>
    <mergeCell ref="T265:Y265"/>
    <mergeCell ref="T266:Y266"/>
    <mergeCell ref="K263:Q263"/>
    <mergeCell ref="K264:Q264"/>
    <mergeCell ref="K265:Q265"/>
    <mergeCell ref="K266:Q266"/>
    <mergeCell ref="T270:Y270"/>
    <mergeCell ref="R269:S269"/>
    <mergeCell ref="R263:S263"/>
    <mergeCell ref="R264:S264"/>
    <mergeCell ref="T258:Y258"/>
    <mergeCell ref="R257:S257"/>
    <mergeCell ref="R258:S258"/>
    <mergeCell ref="T259:Y259"/>
    <mergeCell ref="T260:Y260"/>
    <mergeCell ref="T261:Y261"/>
    <mergeCell ref="T262:Y262"/>
    <mergeCell ref="K258:Q258"/>
    <mergeCell ref="K259:Q259"/>
    <mergeCell ref="K260:Q260"/>
    <mergeCell ref="K261:Q261"/>
    <mergeCell ref="K262:Q262"/>
    <mergeCell ref="R259:S259"/>
    <mergeCell ref="R260:S260"/>
    <mergeCell ref="R261:S261"/>
    <mergeCell ref="R262:S262"/>
    <mergeCell ref="T253:Y253"/>
    <mergeCell ref="T254:Y254"/>
    <mergeCell ref="T255:Y255"/>
    <mergeCell ref="T256:Y256"/>
    <mergeCell ref="T257:Y257"/>
    <mergeCell ref="K253:Q253"/>
    <mergeCell ref="K254:Q254"/>
    <mergeCell ref="K255:Q255"/>
    <mergeCell ref="K256:Q256"/>
    <mergeCell ref="K257:Q257"/>
    <mergeCell ref="T250:Y250"/>
    <mergeCell ref="T244:Y244"/>
    <mergeCell ref="T245:Y245"/>
    <mergeCell ref="T246:Y246"/>
    <mergeCell ref="T251:Y251"/>
    <mergeCell ref="T252:Y252"/>
    <mergeCell ref="K248:Q248"/>
    <mergeCell ref="K249:Q249"/>
    <mergeCell ref="K250:Q250"/>
    <mergeCell ref="K251:Q251"/>
    <mergeCell ref="K252:Q252"/>
    <mergeCell ref="R248:S248"/>
    <mergeCell ref="R249:S249"/>
    <mergeCell ref="R250:S250"/>
    <mergeCell ref="R251:S251"/>
    <mergeCell ref="T247:Y247"/>
    <mergeCell ref="R244:S244"/>
    <mergeCell ref="R245:S245"/>
    <mergeCell ref="R246:S246"/>
    <mergeCell ref="R247:S247"/>
    <mergeCell ref="K231:N231"/>
    <mergeCell ref="K232:N232"/>
    <mergeCell ref="K233:O233"/>
    <mergeCell ref="V230:Y232"/>
    <mergeCell ref="P231:R231"/>
    <mergeCell ref="P232:R232"/>
    <mergeCell ref="P233:S233"/>
    <mergeCell ref="P230:U230"/>
    <mergeCell ref="T233:U233"/>
    <mergeCell ref="N185:V185"/>
    <mergeCell ref="W185:X185"/>
    <mergeCell ref="E186:J186"/>
    <mergeCell ref="K186:M187"/>
    <mergeCell ref="N186:V186"/>
    <mergeCell ref="W186:X186"/>
    <mergeCell ref="E187:J187"/>
    <mergeCell ref="N187:V187"/>
    <mergeCell ref="W187:X187"/>
    <mergeCell ref="I153:M153"/>
    <mergeCell ref="I155:Y155"/>
    <mergeCell ref="I157:Y157"/>
    <mergeCell ref="I159:M159"/>
    <mergeCell ref="I161:M161"/>
    <mergeCell ref="I163:Y163"/>
    <mergeCell ref="I165:M165"/>
    <mergeCell ref="I167:M167"/>
    <mergeCell ref="I169:Y169"/>
    <mergeCell ref="I112:Y112"/>
    <mergeCell ref="I114:Y114"/>
    <mergeCell ref="I116:Y116"/>
    <mergeCell ref="I118:M118"/>
    <mergeCell ref="I120:Y120"/>
    <mergeCell ref="I122:M122"/>
    <mergeCell ref="I124:M124"/>
    <mergeCell ref="I126:Y126"/>
    <mergeCell ref="C150:H150"/>
    <mergeCell ref="J76:Y76"/>
    <mergeCell ref="I77:Y77"/>
    <mergeCell ref="I79:Y79"/>
    <mergeCell ref="I81:Y81"/>
    <mergeCell ref="I83:M83"/>
    <mergeCell ref="I85:M85"/>
    <mergeCell ref="I87:Y87"/>
    <mergeCell ref="C109:H109"/>
    <mergeCell ref="D111:Y111"/>
    <mergeCell ref="I36:M36"/>
    <mergeCell ref="I38:Y38"/>
    <mergeCell ref="I40:M40"/>
    <mergeCell ref="C60:H60"/>
    <mergeCell ref="I63:M63"/>
    <mergeCell ref="I69:M69"/>
    <mergeCell ref="I71:Y71"/>
    <mergeCell ref="C13:H13"/>
    <mergeCell ref="E15:H15"/>
    <mergeCell ref="J15:Y15"/>
    <mergeCell ref="I20:M20"/>
    <mergeCell ref="I22:Y22"/>
    <mergeCell ref="I24:Y24"/>
    <mergeCell ref="I26:Y26"/>
    <mergeCell ref="I28:Y28"/>
    <mergeCell ref="I30:Y30"/>
    <mergeCell ref="E184:J184"/>
    <mergeCell ref="K184:M184"/>
    <mergeCell ref="N184:V184"/>
    <mergeCell ref="W184:Y184"/>
    <mergeCell ref="E185:J185"/>
    <mergeCell ref="K185:M185"/>
    <mergeCell ref="W1:Z1"/>
    <mergeCell ref="C174:H174"/>
    <mergeCell ref="I176:M176"/>
    <mergeCell ref="I178:M178"/>
    <mergeCell ref="I73:Y73"/>
    <mergeCell ref="J74:Y74"/>
    <mergeCell ref="I75:Y75"/>
    <mergeCell ref="E181:Y181"/>
    <mergeCell ref="E182:J182"/>
    <mergeCell ref="K182:M182"/>
    <mergeCell ref="N182:V182"/>
    <mergeCell ref="W182:Y182"/>
    <mergeCell ref="E183:J183"/>
    <mergeCell ref="K183:M183"/>
    <mergeCell ref="N183:V183"/>
    <mergeCell ref="W183:Y183"/>
    <mergeCell ref="I32:Y32"/>
    <mergeCell ref="I34:M34"/>
    <mergeCell ref="I189:M189"/>
    <mergeCell ref="I195:M195"/>
    <mergeCell ref="E209:H209"/>
    <mergeCell ref="I209:M209"/>
    <mergeCell ref="E210:H210"/>
    <mergeCell ref="E200:H200"/>
    <mergeCell ref="I200:M200"/>
    <mergeCell ref="E201:H201"/>
    <mergeCell ref="I201:M201"/>
    <mergeCell ref="E202:H202"/>
    <mergeCell ref="I202:M202"/>
    <mergeCell ref="J190:Y190"/>
    <mergeCell ref="I193:M193"/>
    <mergeCell ref="I191:M191"/>
    <mergeCell ref="E203:H203"/>
    <mergeCell ref="I203:M203"/>
    <mergeCell ref="E204:H204"/>
    <mergeCell ref="I204:M204"/>
    <mergeCell ref="I206:M206"/>
    <mergeCell ref="J207:Y207"/>
    <mergeCell ref="O195:R195"/>
    <mergeCell ref="I197:M197"/>
    <mergeCell ref="I210:M210"/>
    <mergeCell ref="E238:J238"/>
    <mergeCell ref="E211:H211"/>
    <mergeCell ref="I211:M211"/>
    <mergeCell ref="E212:H212"/>
    <mergeCell ref="I212:M212"/>
    <mergeCell ref="E213:H213"/>
    <mergeCell ref="I213:M213"/>
    <mergeCell ref="E214:H214"/>
    <mergeCell ref="I214:M214"/>
    <mergeCell ref="E217:H217"/>
    <mergeCell ref="I217:M217"/>
    <mergeCell ref="E218:H218"/>
    <mergeCell ref="I218:M218"/>
    <mergeCell ref="E219:H219"/>
    <mergeCell ref="I219:M219"/>
    <mergeCell ref="E220:H220"/>
    <mergeCell ref="I220:M220"/>
    <mergeCell ref="E229:Y229"/>
    <mergeCell ref="V233:Y233"/>
    <mergeCell ref="C225:I225"/>
    <mergeCell ref="E230:O230"/>
    <mergeCell ref="E231:I231"/>
    <mergeCell ref="E232:I232"/>
    <mergeCell ref="E233:J233"/>
    <mergeCell ref="K243:Q243"/>
    <mergeCell ref="K244:Q244"/>
    <mergeCell ref="K245:Q245"/>
    <mergeCell ref="K246:Q246"/>
    <mergeCell ref="K247:Q247"/>
    <mergeCell ref="T248:Y248"/>
    <mergeCell ref="T249:Y249"/>
    <mergeCell ref="T238:Y238"/>
    <mergeCell ref="T239:Y239"/>
    <mergeCell ref="T240:Y240"/>
    <mergeCell ref="T241:Y241"/>
    <mergeCell ref="T242:Y242"/>
    <mergeCell ref="K240:Q240"/>
    <mergeCell ref="K241:Q241"/>
    <mergeCell ref="K242:Q242"/>
    <mergeCell ref="T243:Y243"/>
    <mergeCell ref="R238:S238"/>
    <mergeCell ref="K238:Q238"/>
    <mergeCell ref="K239:Q239"/>
    <mergeCell ref="R239:S239"/>
    <mergeCell ref="R240:S240"/>
    <mergeCell ref="R241:S241"/>
    <mergeCell ref="R242:S242"/>
    <mergeCell ref="R243:S243"/>
    <mergeCell ref="F247:J247"/>
    <mergeCell ref="F248:J248"/>
    <mergeCell ref="F249:J249"/>
    <mergeCell ref="F250:J250"/>
    <mergeCell ref="F251:J251"/>
    <mergeCell ref="F252:J252"/>
    <mergeCell ref="F253:J253"/>
    <mergeCell ref="R276:S276"/>
    <mergeCell ref="R277:S277"/>
    <mergeCell ref="R252:S252"/>
    <mergeCell ref="R253:S253"/>
    <mergeCell ref="R254:S254"/>
    <mergeCell ref="R255:S255"/>
    <mergeCell ref="R256:S256"/>
    <mergeCell ref="R265:S265"/>
    <mergeCell ref="R266:S266"/>
    <mergeCell ref="R270:S270"/>
    <mergeCell ref="R271:S271"/>
    <mergeCell ref="R272:S272"/>
    <mergeCell ref="R273:S273"/>
    <mergeCell ref="R274:S274"/>
    <mergeCell ref="R275:S275"/>
    <mergeCell ref="F285:J285"/>
    <mergeCell ref="F266:J266"/>
    <mergeCell ref="F270:J270"/>
    <mergeCell ref="K270:Q270"/>
    <mergeCell ref="K271:Q271"/>
    <mergeCell ref="K272:Q272"/>
    <mergeCell ref="K273:Q273"/>
    <mergeCell ref="K274:Q274"/>
    <mergeCell ref="K275:Q275"/>
    <mergeCell ref="K276:Q276"/>
    <mergeCell ref="F271:J271"/>
    <mergeCell ref="F272:J272"/>
    <mergeCell ref="F273:J273"/>
    <mergeCell ref="F274:J274"/>
    <mergeCell ref="F275:J275"/>
    <mergeCell ref="F276:J276"/>
    <mergeCell ref="E269:J269"/>
    <mergeCell ref="K269:Q269"/>
    <mergeCell ref="F277:J277"/>
    <mergeCell ref="F278:J278"/>
    <mergeCell ref="F279:J279"/>
    <mergeCell ref="F280:J280"/>
    <mergeCell ref="F281:J281"/>
    <mergeCell ref="F282:J282"/>
    <mergeCell ref="J177:Y177"/>
    <mergeCell ref="J179:Y179"/>
    <mergeCell ref="F283:J283"/>
    <mergeCell ref="F284:J284"/>
    <mergeCell ref="F257:J257"/>
    <mergeCell ref="F258:J258"/>
    <mergeCell ref="F259:J259"/>
    <mergeCell ref="F260:J260"/>
    <mergeCell ref="F261:J261"/>
    <mergeCell ref="F262:J262"/>
    <mergeCell ref="F263:J263"/>
    <mergeCell ref="F264:J264"/>
    <mergeCell ref="F265:J265"/>
    <mergeCell ref="F254:J254"/>
    <mergeCell ref="F255:J255"/>
    <mergeCell ref="F256:J256"/>
    <mergeCell ref="F239:J239"/>
    <mergeCell ref="F240:J240"/>
    <mergeCell ref="F241:J241"/>
    <mergeCell ref="F242:J242"/>
    <mergeCell ref="F243:J243"/>
    <mergeCell ref="F244:J244"/>
    <mergeCell ref="F245:J245"/>
    <mergeCell ref="F246:J246"/>
  </mergeCells>
  <phoneticPr fontId="5"/>
  <conditionalFormatting sqref="I20:M20">
    <cfRule type="expression" dxfId="138" priority="139" stopIfTrue="1">
      <formula>TRIM($I20)=""</formula>
    </cfRule>
  </conditionalFormatting>
  <conditionalFormatting sqref="I22:Y22">
    <cfRule type="expression" dxfId="137" priority="138" stopIfTrue="1">
      <formula>AND(TRIM($I22)&lt;&gt;"", OR(ISERROR(FIND("@"&amp;LEFT($I22,3)&amp;"@", 都道府県3))=FALSE, ISERROR(FIND("@"&amp;LEFT($I22,4)&amp;"@",都道府県4))=FALSE))=FALSE</formula>
    </cfRule>
  </conditionalFormatting>
  <conditionalFormatting sqref="I24:Y24">
    <cfRule type="expression" dxfId="136" priority="137" stopIfTrue="1">
      <formula>TRIM($I24)=""</formula>
    </cfRule>
  </conditionalFormatting>
  <conditionalFormatting sqref="I26:Y26">
    <cfRule type="expression" dxfId="135" priority="136" stopIfTrue="1">
      <formula>TRIM($I26)=""</formula>
    </cfRule>
  </conditionalFormatting>
  <conditionalFormatting sqref="I28:Y28">
    <cfRule type="expression" dxfId="134" priority="135" stopIfTrue="1">
      <formula>TRIM($I28)=""</formula>
    </cfRule>
  </conditionalFormatting>
  <conditionalFormatting sqref="I30:Y30">
    <cfRule type="expression" dxfId="133" priority="134" stopIfTrue="1">
      <formula>OR(TRIM($I30)="", NOT(OR(IFERROR(SEARCH(" ",$I30),0)&gt;0, IFERROR(SEARCH("　",$I30),0)&gt;0)))</formula>
    </cfRule>
  </conditionalFormatting>
  <conditionalFormatting sqref="I32:Y32">
    <cfRule type="expression" dxfId="132" priority="133" stopIfTrue="1">
      <formula>OR(TRIM($I32)="", NOT(OR(IFERROR(SEARCH(" ",$I32),0)&gt;0, IFERROR(SEARCH("　",$I32),0)&gt;0)))</formula>
    </cfRule>
  </conditionalFormatting>
  <conditionalFormatting sqref="I34:M34">
    <cfRule type="expression" dxfId="131" priority="132" stopIfTrue="1">
      <formula>NOT(AND(TRIM($I34)&lt;&gt;"",ISNUMBER(VALUE(SUBSTITUTE($I34,"-",""))), IFERROR(SEARCH("-",$I34),0)&gt;0))</formula>
    </cfRule>
  </conditionalFormatting>
  <conditionalFormatting sqref="I36:M36">
    <cfRule type="expression" dxfId="130" priority="131" stopIfTrue="1">
      <formula>AND(TRIM($I36)&lt;&gt;"", NOT(AND(ISNUMBER(VALUE(SUBSTITUTE($I36,"-",""))), IFERROR(SEARCH("-",$I36),0)&gt;0)))</formula>
    </cfRule>
  </conditionalFormatting>
  <conditionalFormatting sqref="I38:Y38">
    <cfRule type="expression" dxfId="129" priority="130" stopIfTrue="1">
      <formula>AND(TRIM($I38)&lt;&gt;"", NOT(IFERROR(SEARCH("@",$I38),0)&gt;0))</formula>
    </cfRule>
  </conditionalFormatting>
  <conditionalFormatting sqref="I40:M40">
    <cfRule type="expression" dxfId="128" priority="129" stopIfTrue="1">
      <formula>AND($I40&lt;&gt;"一致する", $I40&lt;&gt;"一致しない")</formula>
    </cfRule>
  </conditionalFormatting>
  <conditionalFormatting sqref="I63:M63">
    <cfRule type="expression" dxfId="127" priority="128" stopIfTrue="1">
      <formula>AND($I63&lt;&gt;"しない", $I63&lt;&gt;"する")</formula>
    </cfRule>
  </conditionalFormatting>
  <conditionalFormatting sqref="I69:M69">
    <cfRule type="expression" dxfId="126" priority="127" stopIfTrue="1">
      <formula>OR(AND($I63="する",TRIM($I69)=""),AND($I63="しない",NOT(ISBLANK($I69))))</formula>
    </cfRule>
  </conditionalFormatting>
  <conditionalFormatting sqref="I71:Y71">
    <cfRule type="expression" dxfId="125" priority="126" stopIfTrue="1">
      <formula>OR(AND($I63="する",AND($I71&lt;&gt;"", OR(ISERROR(FIND("@"&amp;LEFT($I71,3)&amp;"@", 都道府県3))=FALSE, ISERROR(FIND("@"&amp;LEFT($I71,4)&amp;"@",都道府県4))=FALSE))=FALSE),AND($I63="しない",NOT(ISBLANK($I71))))</formula>
    </cfRule>
  </conditionalFormatting>
  <conditionalFormatting sqref="I73:Y73">
    <cfRule type="expression" dxfId="124" priority="125" stopIfTrue="1">
      <formula>OR(AND($I63="する",TRIM($I73)=""),AND($I63="しない",NOT(ISBLANK($I73))))</formula>
    </cfRule>
  </conditionalFormatting>
  <conditionalFormatting sqref="I75:Y75">
    <cfRule type="expression" dxfId="123" priority="124" stopIfTrue="1">
      <formula>OR(AND($I63="する",TRIM($I75)=""),AND($I63="しない",NOT(ISBLANK($I75))))</formula>
    </cfRule>
  </conditionalFormatting>
  <conditionalFormatting sqref="I77:Y77">
    <cfRule type="expression" dxfId="122" priority="123" stopIfTrue="1">
      <formula>OR(AND($I63="する",TRIM($I77)=""),AND($I63="しない",NOT(ISBLANK($I77))))</formula>
    </cfRule>
  </conditionalFormatting>
  <conditionalFormatting sqref="I79:Y79">
    <cfRule type="expression" dxfId="121" priority="122" stopIfTrue="1">
      <formula>OR(AND($I63="する",OR(TRIM($I79)="", NOT(OR(IFERROR(SEARCH(" ",$I79),0)&gt;0, IFERROR(SEARCH("　",$I79),0)&gt;0)))),AND($I63="しない",NOT(ISBLANK($I79))))</formula>
    </cfRule>
  </conditionalFormatting>
  <conditionalFormatting sqref="I81:Y81">
    <cfRule type="expression" dxfId="120" priority="121" stopIfTrue="1">
      <formula>OR(AND($I63="する",OR(TRIM($I81)="", NOT(OR(IFERROR(SEARCH(" ",$I81),0)&gt;0, IFERROR(SEARCH("　",$I81),0)&gt;0)))),AND($I63="しない",NOT(ISBLANK($I81))))</formula>
    </cfRule>
  </conditionalFormatting>
  <conditionalFormatting sqref="I83:M83">
    <cfRule type="expression" dxfId="119" priority="120" stopIfTrue="1">
      <formula>OR(AND($I63="する",NOT(AND(TRIM($I83)&lt;&gt;"",ISNUMBER(VALUE(SUBSTITUTE($I83,"-",""))),IFERROR(SEARCH("-",$I83),0)&gt;0))), AND($I63="しない",NOT(ISBLANK($I83))))</formula>
    </cfRule>
  </conditionalFormatting>
  <conditionalFormatting sqref="P83">
    <cfRule type="expression" dxfId="118" priority="119" stopIfTrue="1">
      <formula>AND($I63="しない",NOT(ISBLANK($P83)))</formula>
    </cfRule>
  </conditionalFormatting>
  <conditionalFormatting sqref="I85:M85">
    <cfRule type="expression" dxfId="117" priority="118" stopIfTrue="1">
      <formula>OR(AND($I63="する",AND(TRIM($I85)&lt;&gt;"",NOT(AND(ISNUMBER(VALUE(SUBSTITUTE($I85,"-",""))),IFERROR(SEARCH("-",$I85),0)&gt;0)))), AND($I63="しない",NOT(ISBLANK($I85))))</formula>
    </cfRule>
  </conditionalFormatting>
  <conditionalFormatting sqref="I87:Y87">
    <cfRule type="expression" dxfId="116" priority="117" stopIfTrue="1">
      <formula>OR(AND($I63="する",AND(TRIM($I87)&lt;&gt;"",NOT(IFERROR(SEARCH("@",$I87),0)&gt;0))),AND($I63="しない",NOT(ISBLANK($I87))))</formula>
    </cfRule>
  </conditionalFormatting>
  <conditionalFormatting sqref="I114:Y114">
    <cfRule type="expression" dxfId="115" priority="116" stopIfTrue="1">
      <formula>AND(TRIM($I114)&lt;&gt;"", NOT(OR(IFERROR(SEARCH(" ",$I114),0)&gt;0, IFERROR(SEARCH("　",$I114),0)&gt;0)))</formula>
    </cfRule>
  </conditionalFormatting>
  <conditionalFormatting sqref="I116:Y116">
    <cfRule type="expression" dxfId="114" priority="115" stopIfTrue="1">
      <formula>AND(TRIM($I116)&lt;&gt;"", NOT(OR(IFERROR(SEARCH(" ",$I116),0)&gt;0, IFERROR(SEARCH("　",$I116),0)&gt;0)))</formula>
    </cfRule>
  </conditionalFormatting>
  <conditionalFormatting sqref="I120:Y120">
    <cfRule type="expression" dxfId="113" priority="114" stopIfTrue="1">
      <formula>AND(TRIM($I120)&lt;&gt;"", AND(OR(ISERROR(FIND("@"&amp;LEFT($I120,3)&amp;"@", 都道府県3))=FALSE, ISERROR(FIND("@"&amp;LEFT($I120,4)&amp;"@",都道府県4))=FALSE))=FALSE)</formula>
    </cfRule>
  </conditionalFormatting>
  <conditionalFormatting sqref="I122:M122">
    <cfRule type="expression" dxfId="112" priority="113" stopIfTrue="1">
      <formula>AND(TRIM($I122)&lt;&gt;"", NOT(AND(ISNUMBER(VALUE(SUBSTITUTE($I122,"-",""))), IFERROR(SEARCH("-",$I122),0)&gt;0)))</formula>
    </cfRule>
  </conditionalFormatting>
  <conditionalFormatting sqref="I124:M124">
    <cfRule type="expression" dxfId="111" priority="112" stopIfTrue="1">
      <formula>AND(TRIM($I124)&lt;&gt;"", NOT(AND(ISNUMBER(VALUE(SUBSTITUTE($I124,"-",""))), IFERROR(SEARCH("-",$I124),0)&gt;0)))</formula>
    </cfRule>
  </conditionalFormatting>
  <conditionalFormatting sqref="I126:Y126">
    <cfRule type="expression" dxfId="110" priority="111" stopIfTrue="1">
      <formula>AND(TRIM($I126)&lt;&gt;"", NOT(IFERROR(SEARCH("@",$I126),0)&gt;0))</formula>
    </cfRule>
  </conditionalFormatting>
  <conditionalFormatting sqref="I153:M153">
    <cfRule type="expression" dxfId="109" priority="110" stopIfTrue="1">
      <formula>AND($I153&lt;&gt;"しない", $I153&lt;&gt;"する")</formula>
    </cfRule>
  </conditionalFormatting>
  <conditionalFormatting sqref="I155:Y155">
    <cfRule type="expression" dxfId="108" priority="109" stopIfTrue="1">
      <formula>AND($I153="する",OR(TRIM($I155)="", NOT(OR(IFERROR(SEARCH(" ",$I155),0)&gt;0, IFERROR(SEARCH("　",$I155),0)&gt;0))))</formula>
    </cfRule>
  </conditionalFormatting>
  <conditionalFormatting sqref="I157:Y157">
    <cfRule type="expression" dxfId="107" priority="108" stopIfTrue="1">
      <formula>AND($I153="する",OR(TRIM($I157)="", NOT(OR(IFERROR(SEARCH(" ",$I157),0)&gt;0, IFERROR(SEARCH("　",$I157),0)&gt;0))))</formula>
    </cfRule>
  </conditionalFormatting>
  <conditionalFormatting sqref="I159:M159">
    <cfRule type="expression" dxfId="106" priority="107" stopIfTrue="1">
      <formula>AND($I153="する",OR(TRIM($I159)="", LEN($I159)&lt;&gt;8, NOT(ISNUMBER(VALUE(I159))), IFERROR(SEARCH("-", $I159),0)&gt;0))</formula>
    </cfRule>
  </conditionalFormatting>
  <conditionalFormatting sqref="I161:M161">
    <cfRule type="expression" dxfId="105" priority="106" stopIfTrue="1">
      <formula>AND($I153="する",TRIM($I161)="")</formula>
    </cfRule>
  </conditionalFormatting>
  <conditionalFormatting sqref="I163:Y163">
    <cfRule type="expression" dxfId="104" priority="105" stopIfTrue="1">
      <formula>AND($I153="する",AND($I163&lt;&gt;"", OR(ISERROR(FIND("@"&amp;LEFT($I163,3)&amp;"@", 都道府県3))=FALSE, ISERROR(FIND("@"&amp;LEFT($I163,4)&amp;"@",都道府県4))=FALSE))=FALSE)</formula>
    </cfRule>
  </conditionalFormatting>
  <conditionalFormatting sqref="I165:M165">
    <cfRule type="expression" dxfId="103" priority="104" stopIfTrue="1">
      <formula>AND($I153="する",NOT(AND(TRIM($I165)&lt;&gt;"",ISNUMBER(VALUE(SUBSTITUTE($I165,"-",""))),IFERROR(SEARCH("-",$I165),0)&gt;0)))</formula>
    </cfRule>
  </conditionalFormatting>
  <conditionalFormatting sqref="I167:M167">
    <cfRule type="expression" dxfId="102" priority="103" stopIfTrue="1">
      <formula>AND($I153="する",AND(TRIM($I167)&lt;&gt;"",NOT(AND(ISNUMBER(VALUE(SUBSTITUTE($I167,"-",""))),IFERROR(SEARCH("-",$I167),0)&gt;0))))</formula>
    </cfRule>
  </conditionalFormatting>
  <conditionalFormatting sqref="I169:Y169">
    <cfRule type="expression" dxfId="101" priority="102" stopIfTrue="1">
      <formula>AND($I153="する",AND(TRIM($I169)&lt;&gt;"", NOT(IFERROR(SEARCH("@",$I169),0)&gt;0)))</formula>
    </cfRule>
  </conditionalFormatting>
  <conditionalFormatting sqref="K183:M183">
    <cfRule type="expression" dxfId="100" priority="101" stopIfTrue="1">
      <formula>$A182&lt;&gt;0</formula>
    </cfRule>
  </conditionalFormatting>
  <conditionalFormatting sqref="K184:M184">
    <cfRule type="expression" dxfId="99" priority="100" stopIfTrue="1">
      <formula>$A182&lt;&gt;0</formula>
    </cfRule>
  </conditionalFormatting>
  <conditionalFormatting sqref="N184:V184">
    <cfRule type="expression" dxfId="98" priority="99" stopIfTrue="1">
      <formula>$A184&lt;&gt;0</formula>
    </cfRule>
  </conditionalFormatting>
  <conditionalFormatting sqref="K185:M185">
    <cfRule type="expression" dxfId="97" priority="98" stopIfTrue="1">
      <formula>$A182&lt;&gt;0</formula>
    </cfRule>
  </conditionalFormatting>
  <conditionalFormatting sqref="N185:V185">
    <cfRule type="expression" dxfId="96" priority="97" stopIfTrue="1">
      <formula>$A185&lt;&gt;0</formula>
    </cfRule>
  </conditionalFormatting>
  <conditionalFormatting sqref="K186:M187">
    <cfRule type="expression" dxfId="95" priority="96" stopIfTrue="1">
      <formula>$A182&lt;&gt;0</formula>
    </cfRule>
  </conditionalFormatting>
  <conditionalFormatting sqref="N186:V186">
    <cfRule type="expression" dxfId="94" priority="95" stopIfTrue="1">
      <formula>AND($A186&lt;&gt;0,TRIM($N186)="")</formula>
    </cfRule>
  </conditionalFormatting>
  <conditionalFormatting sqref="W186:X186">
    <cfRule type="expression" dxfId="93" priority="94" stopIfTrue="1">
      <formula>AND($A186&lt;&gt;0,TRIM($W186)="")</formula>
    </cfRule>
  </conditionalFormatting>
  <conditionalFormatting sqref="I189:M189">
    <cfRule type="expression" dxfId="92" priority="93" stopIfTrue="1">
      <formula>$A189&lt;&gt;0</formula>
    </cfRule>
  </conditionalFormatting>
  <conditionalFormatting sqref="I200:M200">
    <cfRule type="expression" dxfId="91" priority="92" stopIfTrue="1">
      <formula>$A200&lt;&gt;0</formula>
    </cfRule>
  </conditionalFormatting>
  <conditionalFormatting sqref="I201:M201">
    <cfRule type="expression" dxfId="90" priority="91" stopIfTrue="1">
      <formula>$A201&lt;&gt;0</formula>
    </cfRule>
  </conditionalFormatting>
  <conditionalFormatting sqref="I202:M202">
    <cfRule type="expression" dxfId="89" priority="90" stopIfTrue="1">
      <formula>$A202&lt;&gt;0</formula>
    </cfRule>
  </conditionalFormatting>
  <conditionalFormatting sqref="I204:M204">
    <cfRule type="expression" dxfId="88" priority="89" stopIfTrue="1">
      <formula>$A204&lt;&gt;0</formula>
    </cfRule>
  </conditionalFormatting>
  <conditionalFormatting sqref="R239:S239">
    <cfRule type="expression" dxfId="87" priority="88" stopIfTrue="1">
      <formula>希望&lt;&gt;0</formula>
    </cfRule>
  </conditionalFormatting>
  <conditionalFormatting sqref="T239:Y239">
    <cfRule type="expression" dxfId="86" priority="87" stopIfTrue="1">
      <formula>$A239&lt;&gt;0</formula>
    </cfRule>
  </conditionalFormatting>
  <conditionalFormatting sqref="R240:S240">
    <cfRule type="expression" dxfId="85" priority="86" stopIfTrue="1">
      <formula>希望&lt;&gt;0</formula>
    </cfRule>
  </conditionalFormatting>
  <conditionalFormatting sqref="T240:Y240">
    <cfRule type="expression" dxfId="84" priority="85" stopIfTrue="1">
      <formula>$A240&lt;&gt;0</formula>
    </cfRule>
  </conditionalFormatting>
  <conditionalFormatting sqref="R241:S241">
    <cfRule type="expression" dxfId="83" priority="84" stopIfTrue="1">
      <formula>希望&lt;&gt;0</formula>
    </cfRule>
  </conditionalFormatting>
  <conditionalFormatting sqref="T241:Y241">
    <cfRule type="expression" dxfId="82" priority="83" stopIfTrue="1">
      <formula>$A241&lt;&gt;0</formula>
    </cfRule>
  </conditionalFormatting>
  <conditionalFormatting sqref="R242:S242">
    <cfRule type="expression" dxfId="81" priority="82" stopIfTrue="1">
      <formula>希望&lt;&gt;0</formula>
    </cfRule>
  </conditionalFormatting>
  <conditionalFormatting sqref="T242:Y242">
    <cfRule type="expression" dxfId="80" priority="81" stopIfTrue="1">
      <formula>$A242&lt;&gt;0</formula>
    </cfRule>
  </conditionalFormatting>
  <conditionalFormatting sqref="R243:S243">
    <cfRule type="expression" dxfId="79" priority="80" stopIfTrue="1">
      <formula>希望&lt;&gt;0</formula>
    </cfRule>
  </conditionalFormatting>
  <conditionalFormatting sqref="T243:Y243">
    <cfRule type="expression" dxfId="78" priority="79" stopIfTrue="1">
      <formula>$A243&lt;&gt;0</formula>
    </cfRule>
  </conditionalFormatting>
  <conditionalFormatting sqref="R244:S244">
    <cfRule type="expression" dxfId="77" priority="78" stopIfTrue="1">
      <formula>希望&lt;&gt;0</formula>
    </cfRule>
  </conditionalFormatting>
  <conditionalFormatting sqref="T244:Y244">
    <cfRule type="expression" dxfId="76" priority="77" stopIfTrue="1">
      <formula>$A244&lt;&gt;0</formula>
    </cfRule>
  </conditionalFormatting>
  <conditionalFormatting sqref="R245:S245">
    <cfRule type="expression" dxfId="75" priority="76" stopIfTrue="1">
      <formula>希望&lt;&gt;0</formula>
    </cfRule>
  </conditionalFormatting>
  <conditionalFormatting sqref="T245:Y245">
    <cfRule type="expression" dxfId="74" priority="75" stopIfTrue="1">
      <formula>$A245&lt;&gt;0</formula>
    </cfRule>
  </conditionalFormatting>
  <conditionalFormatting sqref="R246:S246">
    <cfRule type="expression" dxfId="73" priority="74" stopIfTrue="1">
      <formula>希望&lt;&gt;0</formula>
    </cfRule>
  </conditionalFormatting>
  <conditionalFormatting sqref="T246:Y246">
    <cfRule type="expression" dxfId="72" priority="73" stopIfTrue="1">
      <formula>$A246&lt;&gt;0</formula>
    </cfRule>
  </conditionalFormatting>
  <conditionalFormatting sqref="R247:S247">
    <cfRule type="expression" dxfId="71" priority="72" stopIfTrue="1">
      <formula>希望&lt;&gt;0</formula>
    </cfRule>
  </conditionalFormatting>
  <conditionalFormatting sqref="T247:Y247">
    <cfRule type="expression" dxfId="70" priority="71" stopIfTrue="1">
      <formula>$A247&lt;&gt;0</formula>
    </cfRule>
  </conditionalFormatting>
  <conditionalFormatting sqref="R248:S248">
    <cfRule type="expression" dxfId="69" priority="70" stopIfTrue="1">
      <formula>希望&lt;&gt;0</formula>
    </cfRule>
  </conditionalFormatting>
  <conditionalFormatting sqref="T248:Y248">
    <cfRule type="expression" dxfId="68" priority="69" stopIfTrue="1">
      <formula>$A248&lt;&gt;0</formula>
    </cfRule>
  </conditionalFormatting>
  <conditionalFormatting sqref="R249:S249">
    <cfRule type="expression" dxfId="67" priority="68" stopIfTrue="1">
      <formula>希望&lt;&gt;0</formula>
    </cfRule>
  </conditionalFormatting>
  <conditionalFormatting sqref="T249:Y249">
    <cfRule type="expression" dxfId="66" priority="67" stopIfTrue="1">
      <formula>$A249&lt;&gt;0</formula>
    </cfRule>
  </conditionalFormatting>
  <conditionalFormatting sqref="R250:S250">
    <cfRule type="expression" dxfId="65" priority="66" stopIfTrue="1">
      <formula>希望&lt;&gt;0</formula>
    </cfRule>
  </conditionalFormatting>
  <conditionalFormatting sqref="T250:Y250">
    <cfRule type="expression" dxfId="64" priority="65" stopIfTrue="1">
      <formula>$A250&lt;&gt;0</formula>
    </cfRule>
  </conditionalFormatting>
  <conditionalFormatting sqref="R251:S251">
    <cfRule type="expression" dxfId="63" priority="64" stopIfTrue="1">
      <formula>希望&lt;&gt;0</formula>
    </cfRule>
  </conditionalFormatting>
  <conditionalFormatting sqref="T251:Y251">
    <cfRule type="expression" dxfId="62" priority="63" stopIfTrue="1">
      <formula>$A251&lt;&gt;0</formula>
    </cfRule>
  </conditionalFormatting>
  <conditionalFormatting sqref="R252:S252">
    <cfRule type="expression" dxfId="61" priority="62" stopIfTrue="1">
      <formula>希望&lt;&gt;0</formula>
    </cfRule>
  </conditionalFormatting>
  <conditionalFormatting sqref="T252:Y252">
    <cfRule type="expression" dxfId="60" priority="61" stopIfTrue="1">
      <formula>$A252&lt;&gt;0</formula>
    </cfRule>
  </conditionalFormatting>
  <conditionalFormatting sqref="R253:S253">
    <cfRule type="expression" dxfId="59" priority="60" stopIfTrue="1">
      <formula>希望&lt;&gt;0</formula>
    </cfRule>
  </conditionalFormatting>
  <conditionalFormatting sqref="T253:Y253">
    <cfRule type="expression" dxfId="58" priority="59" stopIfTrue="1">
      <formula>$A253&lt;&gt;0</formula>
    </cfRule>
  </conditionalFormatting>
  <conditionalFormatting sqref="R254:S254">
    <cfRule type="expression" dxfId="57" priority="58" stopIfTrue="1">
      <formula>希望&lt;&gt;0</formula>
    </cfRule>
  </conditionalFormatting>
  <conditionalFormatting sqref="T254:Y254">
    <cfRule type="expression" dxfId="56" priority="57" stopIfTrue="1">
      <formula>$A254&lt;&gt;0</formula>
    </cfRule>
  </conditionalFormatting>
  <conditionalFormatting sqref="R255:S255">
    <cfRule type="expression" dxfId="55" priority="56" stopIfTrue="1">
      <formula>希望&lt;&gt;0</formula>
    </cfRule>
  </conditionalFormatting>
  <conditionalFormatting sqref="T255:Y255">
    <cfRule type="expression" dxfId="54" priority="55" stopIfTrue="1">
      <formula>$A255&lt;&gt;0</formula>
    </cfRule>
  </conditionalFormatting>
  <conditionalFormatting sqref="R256:S256">
    <cfRule type="expression" dxfId="53" priority="54" stopIfTrue="1">
      <formula>希望&lt;&gt;0</formula>
    </cfRule>
  </conditionalFormatting>
  <conditionalFormatting sqref="T256:Y256">
    <cfRule type="expression" dxfId="52" priority="53" stopIfTrue="1">
      <formula>$A256&lt;&gt;0</formula>
    </cfRule>
  </conditionalFormatting>
  <conditionalFormatting sqref="R257:S257">
    <cfRule type="expression" dxfId="51" priority="52" stopIfTrue="1">
      <formula>希望&lt;&gt;0</formula>
    </cfRule>
  </conditionalFormatting>
  <conditionalFormatting sqref="T257:Y257">
    <cfRule type="expression" dxfId="50" priority="51" stopIfTrue="1">
      <formula>$A257&lt;&gt;0</formula>
    </cfRule>
  </conditionalFormatting>
  <conditionalFormatting sqref="R258:S258">
    <cfRule type="expression" dxfId="49" priority="50" stopIfTrue="1">
      <formula>希望&lt;&gt;0</formula>
    </cfRule>
  </conditionalFormatting>
  <conditionalFormatting sqref="T258:Y258">
    <cfRule type="expression" dxfId="48" priority="49" stopIfTrue="1">
      <formula>$A258&lt;&gt;0</formula>
    </cfRule>
  </conditionalFormatting>
  <conditionalFormatting sqref="R259:S259">
    <cfRule type="expression" dxfId="47" priority="48" stopIfTrue="1">
      <formula>希望&lt;&gt;0</formula>
    </cfRule>
  </conditionalFormatting>
  <conditionalFormatting sqref="T259:Y259">
    <cfRule type="expression" dxfId="46" priority="47" stopIfTrue="1">
      <formula>$A259&lt;&gt;0</formula>
    </cfRule>
  </conditionalFormatting>
  <conditionalFormatting sqref="R260:S260">
    <cfRule type="expression" dxfId="45" priority="46" stopIfTrue="1">
      <formula>希望&lt;&gt;0</formula>
    </cfRule>
  </conditionalFormatting>
  <conditionalFormatting sqref="T260:Y260">
    <cfRule type="expression" dxfId="44" priority="45" stopIfTrue="1">
      <formula>$A260&lt;&gt;0</formula>
    </cfRule>
  </conditionalFormatting>
  <conditionalFormatting sqref="R261:S261">
    <cfRule type="expression" dxfId="43" priority="44" stopIfTrue="1">
      <formula>希望&lt;&gt;0</formula>
    </cfRule>
  </conditionalFormatting>
  <conditionalFormatting sqref="T261:Y261">
    <cfRule type="expression" dxfId="42" priority="43" stopIfTrue="1">
      <formula>$A261&lt;&gt;0</formula>
    </cfRule>
  </conditionalFormatting>
  <conditionalFormatting sqref="R262:S262">
    <cfRule type="expression" dxfId="41" priority="42" stopIfTrue="1">
      <formula>希望&lt;&gt;0</formula>
    </cfRule>
  </conditionalFormatting>
  <conditionalFormatting sqref="T262:Y262">
    <cfRule type="expression" dxfId="40" priority="41" stopIfTrue="1">
      <formula>$A262&lt;&gt;0</formula>
    </cfRule>
  </conditionalFormatting>
  <conditionalFormatting sqref="R263:S263">
    <cfRule type="expression" dxfId="39" priority="40" stopIfTrue="1">
      <formula>希望&lt;&gt;0</formula>
    </cfRule>
  </conditionalFormatting>
  <conditionalFormatting sqref="T263:Y263">
    <cfRule type="expression" dxfId="38" priority="39" stopIfTrue="1">
      <formula>$A263&lt;&gt;0</formula>
    </cfRule>
  </conditionalFormatting>
  <conditionalFormatting sqref="R264:S264">
    <cfRule type="expression" dxfId="37" priority="38" stopIfTrue="1">
      <formula>希望&lt;&gt;0</formula>
    </cfRule>
  </conditionalFormatting>
  <conditionalFormatting sqref="T264:Y264">
    <cfRule type="expression" dxfId="36" priority="37" stopIfTrue="1">
      <formula>$A264&lt;&gt;0</formula>
    </cfRule>
  </conditionalFormatting>
  <conditionalFormatting sqref="R265:S265">
    <cfRule type="expression" dxfId="35" priority="36" stopIfTrue="1">
      <formula>希望&lt;&gt;0</formula>
    </cfRule>
  </conditionalFormatting>
  <conditionalFormatting sqref="T265:Y265">
    <cfRule type="expression" dxfId="34" priority="35" stopIfTrue="1">
      <formula>$A265&lt;&gt;0</formula>
    </cfRule>
  </conditionalFormatting>
  <conditionalFormatting sqref="R266:S266">
    <cfRule type="expression" dxfId="33" priority="34" stopIfTrue="1">
      <formula>希望&lt;&gt;0</formula>
    </cfRule>
  </conditionalFormatting>
  <conditionalFormatting sqref="T266:Y266">
    <cfRule type="expression" dxfId="32" priority="33" stopIfTrue="1">
      <formula>$A266&lt;&gt;0</formula>
    </cfRule>
  </conditionalFormatting>
  <conditionalFormatting sqref="R270:S270">
    <cfRule type="expression" dxfId="31" priority="32" stopIfTrue="1">
      <formula>希望&lt;&gt;0</formula>
    </cfRule>
  </conditionalFormatting>
  <conditionalFormatting sqref="T270:Y270">
    <cfRule type="expression" dxfId="30" priority="31" stopIfTrue="1">
      <formula>$A270&lt;&gt;0</formula>
    </cfRule>
  </conditionalFormatting>
  <conditionalFormatting sqref="R271:S271">
    <cfRule type="expression" dxfId="29" priority="30" stopIfTrue="1">
      <formula>希望&lt;&gt;0</formula>
    </cfRule>
  </conditionalFormatting>
  <conditionalFormatting sqref="T271:Y271">
    <cfRule type="expression" dxfId="28" priority="29" stopIfTrue="1">
      <formula>$A271&lt;&gt;0</formula>
    </cfRule>
  </conditionalFormatting>
  <conditionalFormatting sqref="R272:S272">
    <cfRule type="expression" dxfId="27" priority="28" stopIfTrue="1">
      <formula>希望&lt;&gt;0</formula>
    </cfRule>
  </conditionalFormatting>
  <conditionalFormatting sqref="T272:Y272">
    <cfRule type="expression" dxfId="26" priority="27" stopIfTrue="1">
      <formula>$A272&lt;&gt;0</formula>
    </cfRule>
  </conditionalFormatting>
  <conditionalFormatting sqref="R273:S273">
    <cfRule type="expression" dxfId="25" priority="26" stopIfTrue="1">
      <formula>希望&lt;&gt;0</formula>
    </cfRule>
  </conditionalFormatting>
  <conditionalFormatting sqref="T273:Y273">
    <cfRule type="expression" dxfId="24" priority="25" stopIfTrue="1">
      <formula>$A273&lt;&gt;0</formula>
    </cfRule>
  </conditionalFormatting>
  <conditionalFormatting sqref="R274:S274">
    <cfRule type="expression" dxfId="23" priority="24" stopIfTrue="1">
      <formula>希望&lt;&gt;0</formula>
    </cfRule>
  </conditionalFormatting>
  <conditionalFormatting sqref="T274:Y274">
    <cfRule type="expression" dxfId="22" priority="23" stopIfTrue="1">
      <formula>$A274&lt;&gt;0</formula>
    </cfRule>
  </conditionalFormatting>
  <conditionalFormatting sqref="R275:S275">
    <cfRule type="expression" dxfId="21" priority="22" stopIfTrue="1">
      <formula>希望&lt;&gt;0</formula>
    </cfRule>
  </conditionalFormatting>
  <conditionalFormatting sqref="T275:Y275">
    <cfRule type="expression" dxfId="20" priority="21" stopIfTrue="1">
      <formula>$A275&lt;&gt;0</formula>
    </cfRule>
  </conditionalFormatting>
  <conditionalFormatting sqref="R276:S276">
    <cfRule type="expression" dxfId="19" priority="20" stopIfTrue="1">
      <formula>希望&lt;&gt;0</formula>
    </cfRule>
  </conditionalFormatting>
  <conditionalFormatting sqref="T276:Y276">
    <cfRule type="expression" dxfId="18" priority="19" stopIfTrue="1">
      <formula>$A276&lt;&gt;0</formula>
    </cfRule>
  </conditionalFormatting>
  <conditionalFormatting sqref="R277:S277">
    <cfRule type="expression" dxfId="17" priority="18" stopIfTrue="1">
      <formula>希望&lt;&gt;0</formula>
    </cfRule>
  </conditionalFormatting>
  <conditionalFormatting sqref="T277:Y277">
    <cfRule type="expression" dxfId="16" priority="17" stopIfTrue="1">
      <formula>$A277&lt;&gt;0</formula>
    </cfRule>
  </conditionalFormatting>
  <conditionalFormatting sqref="R278:S278">
    <cfRule type="expression" dxfId="15" priority="16" stopIfTrue="1">
      <formula>希望&lt;&gt;0</formula>
    </cfRule>
  </conditionalFormatting>
  <conditionalFormatting sqref="T278:Y278">
    <cfRule type="expression" dxfId="14" priority="15" stopIfTrue="1">
      <formula>$A278&lt;&gt;0</formula>
    </cfRule>
  </conditionalFormatting>
  <conditionalFormatting sqref="R279:S279">
    <cfRule type="expression" dxfId="13" priority="14" stopIfTrue="1">
      <formula>希望&lt;&gt;0</formula>
    </cfRule>
  </conditionalFormatting>
  <conditionalFormatting sqref="T279:Y279">
    <cfRule type="expression" dxfId="12" priority="13" stopIfTrue="1">
      <formula>$A279&lt;&gt;0</formula>
    </cfRule>
  </conditionalFormatting>
  <conditionalFormatting sqref="R280:S280">
    <cfRule type="expression" dxfId="11" priority="12" stopIfTrue="1">
      <formula>希望&lt;&gt;0</formula>
    </cfRule>
  </conditionalFormatting>
  <conditionalFormatting sqref="T280:Y280">
    <cfRule type="expression" dxfId="10" priority="11" stopIfTrue="1">
      <formula>$A280&lt;&gt;0</formula>
    </cfRule>
  </conditionalFormatting>
  <conditionalFormatting sqref="R281:S281">
    <cfRule type="expression" dxfId="9" priority="10" stopIfTrue="1">
      <formula>希望&lt;&gt;0</formula>
    </cfRule>
  </conditionalFormatting>
  <conditionalFormatting sqref="T281:Y281">
    <cfRule type="expression" dxfId="8" priority="9" stopIfTrue="1">
      <formula>$A281&lt;&gt;0</formula>
    </cfRule>
  </conditionalFormatting>
  <conditionalFormatting sqref="R282:S282">
    <cfRule type="expression" dxfId="7" priority="8" stopIfTrue="1">
      <formula>希望&lt;&gt;0</formula>
    </cfRule>
  </conditionalFormatting>
  <conditionalFormatting sqref="T282:Y282">
    <cfRule type="expression" dxfId="6" priority="7" stopIfTrue="1">
      <formula>$A282&lt;&gt;0</formula>
    </cfRule>
  </conditionalFormatting>
  <conditionalFormatting sqref="R283:S283">
    <cfRule type="expression" dxfId="5" priority="6" stopIfTrue="1">
      <formula>希望&lt;&gt;0</formula>
    </cfRule>
  </conditionalFormatting>
  <conditionalFormatting sqref="T283:Y283">
    <cfRule type="expression" dxfId="4" priority="5" stopIfTrue="1">
      <formula>$A283&lt;&gt;0</formula>
    </cfRule>
  </conditionalFormatting>
  <conditionalFormatting sqref="R284:S284">
    <cfRule type="expression" dxfId="3" priority="4" stopIfTrue="1">
      <formula>希望&lt;&gt;0</formula>
    </cfRule>
  </conditionalFormatting>
  <conditionalFormatting sqref="T284:Y284">
    <cfRule type="expression" dxfId="2" priority="3" stopIfTrue="1">
      <formula>$A284&lt;&gt;0</formula>
    </cfRule>
  </conditionalFormatting>
  <conditionalFormatting sqref="R285:S285">
    <cfRule type="expression" dxfId="1" priority="2" stopIfTrue="1">
      <formula>希望&lt;&gt;0</formula>
    </cfRule>
  </conditionalFormatting>
  <conditionalFormatting sqref="T285:Y285">
    <cfRule type="expression" dxfId="0" priority="1" stopIfTrue="1">
      <formula>$A285&lt;&gt;0</formula>
    </cfRule>
  </conditionalFormatting>
  <dataValidations count="172">
    <dataValidation type="whole" imeMode="halfAlpha" allowBlank="1" showInputMessage="1" showErrorMessage="1" error="7桁の数字を入力してください" sqref="I20:M20" xr:uid="{D34A2522-0CD2-49D1-BCFB-C451E1DDC4FD}">
      <formula1>0</formula1>
      <formula2>9999999</formula2>
    </dataValidation>
    <dataValidation errorStyle="warning" imeMode="hiragana" allowBlank="1" showInputMessage="1" showErrorMessage="1" sqref="I22:Y22" xr:uid="{A9E0D514-02F7-4CE3-A177-B90B5DC70A73}"/>
    <dataValidation errorStyle="warning" imeMode="fullKatakana" allowBlank="1" showInputMessage="1" showErrorMessage="1" sqref="I24:Y24" xr:uid="{95AE7E2A-45AF-4097-999D-271F77004A21}"/>
    <dataValidation errorStyle="warning" imeMode="hiragana" allowBlank="1" showInputMessage="1" showErrorMessage="1" sqref="I26:Y26" xr:uid="{E4B6BD63-DB43-4932-8EAD-137B4005A347}"/>
    <dataValidation errorStyle="warning" imeMode="hiragana" allowBlank="1" showInputMessage="1" showErrorMessage="1" sqref="I28:Y28" xr:uid="{0893DABD-8C12-47D0-95CC-99C488043588}"/>
    <dataValidation errorStyle="warning" imeMode="fullKatakana" allowBlank="1" showInputMessage="1" showErrorMessage="1" sqref="I30:Y30" xr:uid="{CF822D05-D844-4D4A-8055-14FD7693D5D4}"/>
    <dataValidation errorStyle="warning" imeMode="hiragana" allowBlank="1" showInputMessage="1" showErrorMessage="1" sqref="I32:Y32" xr:uid="{98128CD3-C62F-4F67-BC66-3AFC0E12034F}"/>
    <dataValidation errorStyle="warning" imeMode="halfAlpha" allowBlank="1" showInputMessage="1" showErrorMessage="1" sqref="I34:M34" xr:uid="{C6DDA380-98EE-436B-9C54-EF7EEC928733}"/>
    <dataValidation errorStyle="warning" imeMode="halfAlpha" allowBlank="1" showInputMessage="1" showErrorMessage="1" sqref="P34" xr:uid="{6B8450F4-0D2E-4FC7-A288-FFF427B52CAF}"/>
    <dataValidation errorStyle="warning" imeMode="halfAlpha" allowBlank="1" showInputMessage="1" showErrorMessage="1" sqref="I36:M36" xr:uid="{A92666BF-68BA-45E9-A1B7-39D176D58F6D}"/>
    <dataValidation errorStyle="warning" imeMode="halfAlpha" allowBlank="1" showInputMessage="1" showErrorMessage="1" sqref="I38:Y38" xr:uid="{2A9B11A7-44F7-49AE-9ABF-7320B1CB299B}"/>
    <dataValidation type="list" imeMode="halfAlpha" allowBlank="1" showInputMessage="1" showErrorMessage="1" error="リストから選択してください" sqref="I40:M40" xr:uid="{A0B7E69A-5204-4260-9873-75A40408AC43}">
      <formula1>"一致する,一致しない"</formula1>
    </dataValidation>
    <dataValidation type="list" imeMode="halfAlpha" allowBlank="1" showInputMessage="1" showErrorMessage="1" error="リストから選択してください" sqref="I63:M63" xr:uid="{84FE10AA-29E9-4925-B6E7-47A755ADAEF2}">
      <formula1>"しない,する"</formula1>
    </dataValidation>
    <dataValidation type="whole" imeMode="halfAlpha" allowBlank="1" showInputMessage="1" showErrorMessage="1" error="7桁の数字を入力してください" sqref="I69:M69" xr:uid="{6FFA2986-CE9F-4E7A-AE6A-D38E0F5CFDF8}">
      <formula1>0</formula1>
      <formula2>9999999</formula2>
    </dataValidation>
    <dataValidation errorStyle="warning" imeMode="hiragana" allowBlank="1" showInputMessage="1" showErrorMessage="1" sqref="I71:Y71" xr:uid="{7B5D1AF1-B770-462A-89ED-63F3FFBBB589}"/>
    <dataValidation errorStyle="warning" imeMode="fullKatakana" allowBlank="1" showInputMessage="1" showErrorMessage="1" sqref="I73:Y73" xr:uid="{3E8A116B-1044-4B7A-BD17-AF05640F7C5E}"/>
    <dataValidation errorStyle="warning" imeMode="hiragana" allowBlank="1" showInputMessage="1" showErrorMessage="1" sqref="I75:Y75" xr:uid="{781EF586-C3F4-4A9A-8E6E-E3ACEBCD5A03}"/>
    <dataValidation errorStyle="warning" imeMode="hiragana" allowBlank="1" showInputMessage="1" showErrorMessage="1" sqref="I77:Y77" xr:uid="{AA770DAC-E45F-4E15-9413-57AAA79A4899}"/>
    <dataValidation errorStyle="warning" imeMode="fullKatakana" allowBlank="1" showInputMessage="1" showErrorMessage="1" sqref="I79:Y79" xr:uid="{8719DFCD-698F-4EB7-A448-A76C20B3A7A3}"/>
    <dataValidation errorStyle="warning" imeMode="hiragana" allowBlank="1" showInputMessage="1" showErrorMessage="1" sqref="I81:Y81" xr:uid="{8A019D63-5BD1-4E20-A2B2-F0A46F0374DB}"/>
    <dataValidation errorStyle="warning" imeMode="halfAlpha" allowBlank="1" showInputMessage="1" showErrorMessage="1" sqref="I83:M83" xr:uid="{23850DF5-BB62-4676-B9FB-342B937FCEE1}"/>
    <dataValidation errorStyle="warning" imeMode="halfAlpha" allowBlank="1" showInputMessage="1" showErrorMessage="1" sqref="P83" xr:uid="{46F8D14D-D4AC-4C72-8E49-B75CA89290AC}"/>
    <dataValidation errorStyle="warning" imeMode="halfAlpha" allowBlank="1" showInputMessage="1" showErrorMessage="1" sqref="I85:M85" xr:uid="{17BD3D77-8639-4A94-84A7-06E90EE75BF6}"/>
    <dataValidation errorStyle="warning" imeMode="halfAlpha" allowBlank="1" showInputMessage="1" showErrorMessage="1" sqref="I87:Y87" xr:uid="{8D7B7176-CC5E-4B92-81BE-A88F7BA3131F}"/>
    <dataValidation errorStyle="warning" imeMode="hiragana" allowBlank="1" showInputMessage="1" showErrorMessage="1" sqref="I112:Y112" xr:uid="{F3ACAA02-62B5-4770-9E7C-614E0EEF14FF}"/>
    <dataValidation errorStyle="warning" imeMode="fullKatakana" allowBlank="1" showInputMessage="1" showErrorMessage="1" sqref="I114:Y114" xr:uid="{CE7459C3-FDF0-45BC-A6DC-CA519DA8E1F4}"/>
    <dataValidation errorStyle="warning" imeMode="hiragana" allowBlank="1" showInputMessage="1" showErrorMessage="1" sqref="I116:Y116" xr:uid="{D3972E94-F23F-4CED-8787-8037ECC26DD3}"/>
    <dataValidation type="whole" imeMode="halfAlpha" allowBlank="1" showInputMessage="1" showErrorMessage="1" error="7桁の数字を入力してください" sqref="I118:M118" xr:uid="{83DC146F-5AA5-4C1E-8AE7-B66D8125AA9F}">
      <formula1>0</formula1>
      <formula2>9999999</formula2>
    </dataValidation>
    <dataValidation errorStyle="warning" imeMode="hiragana" allowBlank="1" showInputMessage="1" showErrorMessage="1" sqref="I120:Y120" xr:uid="{7573A597-66D9-4E97-8847-E6A196A10F11}"/>
    <dataValidation errorStyle="warning" imeMode="halfAlpha" allowBlank="1" showInputMessage="1" showErrorMessage="1" sqref="I122:M122" xr:uid="{D039E37F-A32A-4E73-B1C7-0E5FEE075B9E}"/>
    <dataValidation errorStyle="warning" imeMode="halfAlpha" allowBlank="1" showInputMessage="1" showErrorMessage="1" sqref="P122" xr:uid="{85FE4E5E-DACB-452C-B53F-5BBA213ED6E8}"/>
    <dataValidation errorStyle="warning" imeMode="halfAlpha" allowBlank="1" showInputMessage="1" showErrorMessage="1" sqref="I124:M124" xr:uid="{DC4AF1C3-F972-4075-BB7E-A117859A83D9}"/>
    <dataValidation errorStyle="warning" imeMode="halfAlpha" allowBlank="1" showInputMessage="1" showErrorMessage="1" sqref="I126:Y126" xr:uid="{59B85439-CBA0-4463-95AF-CD4F22795BE2}"/>
    <dataValidation type="list" imeMode="halfAlpha" allowBlank="1" showInputMessage="1" showErrorMessage="1" error="リストから選択してください" sqref="I153:M153" xr:uid="{6E24FAE9-C9E1-4E88-B4F6-8D27FF50313B}">
      <formula1>"しない,する"</formula1>
    </dataValidation>
    <dataValidation errorStyle="warning" imeMode="fullKatakana" allowBlank="1" showInputMessage="1" showErrorMessage="1" sqref="I155:Y155" xr:uid="{EE5231B3-6E62-4AD0-AD8A-BF3EAA26BA8B}"/>
    <dataValidation errorStyle="warning" imeMode="hiragana" allowBlank="1" showInputMessage="1" showErrorMessage="1" sqref="I157:Y157" xr:uid="{635F877A-13C2-47F8-B9ED-5EF054AFDF53}"/>
    <dataValidation errorStyle="warning" imeMode="halfAlpha" allowBlank="1" showInputMessage="1" showErrorMessage="1" sqref="I159:M159" xr:uid="{FD34FEB5-7E8A-44A2-8A3C-B0AF19BEA744}"/>
    <dataValidation type="whole" imeMode="halfAlpha" allowBlank="1" showInputMessage="1" showErrorMessage="1" error="7桁の数字を入力してください" sqref="I161:M161" xr:uid="{EFFD4ED4-8E5E-46C2-9CAB-99BA845DFA75}">
      <formula1>0</formula1>
      <formula2>9999999</formula2>
    </dataValidation>
    <dataValidation errorStyle="warning" imeMode="hiragana" allowBlank="1" showInputMessage="1" showErrorMessage="1" sqref="I163:Y163" xr:uid="{D606D676-A452-46F4-8F0A-71DADBD24B79}"/>
    <dataValidation errorStyle="warning" imeMode="halfAlpha" allowBlank="1" showInputMessage="1" showErrorMessage="1" sqref="I165:M165" xr:uid="{D502C519-B478-4033-B233-8A9404EB2FBA}"/>
    <dataValidation errorStyle="warning" imeMode="halfAlpha" allowBlank="1" showInputMessage="1" showErrorMessage="1" sqref="I167:M167" xr:uid="{C64B9B91-7E54-436A-A179-2D00C825970C}"/>
    <dataValidation errorStyle="warning" imeMode="halfAlpha" allowBlank="1" showInputMessage="1" showErrorMessage="1" sqref="I169:Y169" xr:uid="{E297220C-7F2D-4678-9ACE-3FA836C2CD74}"/>
    <dataValidation type="date" imeMode="halfAlpha" allowBlank="1" showInputMessage="1" showErrorMessage="1" error="有効な日付を入力してください" sqref="I176:M176" xr:uid="{5DE6F918-2A4C-4497-A282-9343C0CFDA76}">
      <formula1>92</formula1>
      <formula2>73415</formula2>
    </dataValidation>
    <dataValidation errorStyle="warning" imeMode="hiragana" allowBlank="1" showInputMessage="1" showErrorMessage="1" sqref="I178:M178" xr:uid="{B05B345E-F8D9-45C6-A03C-AAA513AE2186}"/>
    <dataValidation type="list" imeMode="halfAlpha" allowBlank="1" showInputMessage="1" showErrorMessage="1" error="リストから選択してください" sqref="K183:M183" xr:uid="{3D74BBFA-9356-4FDB-A748-74C391C528BE}">
      <formula1>"○,　"</formula1>
    </dataValidation>
    <dataValidation type="list" imeMode="halfAlpha" allowBlank="1" showInputMessage="1" showErrorMessage="1" error="リストから選択してください" sqref="K184:M184" xr:uid="{E758C804-37FE-406D-B440-D911B7FD2D3A}">
      <formula1>"○,　"</formula1>
    </dataValidation>
    <dataValidation errorStyle="warning" imeMode="hiragana" allowBlank="1" showInputMessage="1" showErrorMessage="1" sqref="N184:V184" xr:uid="{21089B12-E5D5-48AF-9F7A-8921DF8B2362}"/>
    <dataValidation type="list" imeMode="halfAlpha" allowBlank="1" showInputMessage="1" showErrorMessage="1" error="リストから選択してください" sqref="K185:M185" xr:uid="{4447498A-DFC4-4702-B7EA-21EDDDFD04CA}">
      <formula1>"○,　"</formula1>
    </dataValidation>
    <dataValidation errorStyle="warning" imeMode="hiragana" allowBlank="1" showInputMessage="1" showErrorMessage="1" sqref="N185:V185" xr:uid="{2FA78167-3322-4CB6-B337-464C8BF11FF8}"/>
    <dataValidation type="list" imeMode="halfAlpha" allowBlank="1" showInputMessage="1" showErrorMessage="1" error="リストから選択してください" sqref="K186:M187" xr:uid="{9AED428B-E79E-4B8D-976D-57799ADAAEA3}">
      <formula1>"○,　"</formula1>
    </dataValidation>
    <dataValidation errorStyle="warning" imeMode="hiragana" allowBlank="1" showInputMessage="1" showErrorMessage="1" sqref="N186:V186" xr:uid="{06A2C59B-1CDB-4073-8C8B-3E5936BD01A1}"/>
    <dataValidation type="whole" imeMode="halfAlpha" allowBlank="1" showInputMessage="1" showErrorMessage="1" error="有効な数字を入力してください" sqref="W186:X186" xr:uid="{131B0821-16BE-4C61-9BBB-994E88725F8D}">
      <formula1>0</formula1>
      <formula2>100</formula2>
    </dataValidation>
    <dataValidation errorStyle="warning" imeMode="hiragana" allowBlank="1" showInputMessage="1" showErrorMessage="1" sqref="N187:V187" xr:uid="{984AFB4B-E826-43C5-A8FB-79D033FBE09B}"/>
    <dataValidation type="whole" imeMode="halfAlpha" allowBlank="1" showInputMessage="1" showErrorMessage="1" error="有効な数字を入力してください" sqref="W187:X187" xr:uid="{E2AF90E0-253E-4EC0-B680-9F587F11F496}">
      <formula1>0</formula1>
      <formula2>100</formula2>
    </dataValidation>
    <dataValidation type="whole" imeMode="halfAlpha" allowBlank="1" showInputMessage="1" showErrorMessage="1" error="有効な数字を入力してください" sqref="I189:M189" xr:uid="{DF41717C-5C79-43CE-BB4B-7936B8C42FEA}">
      <formula1>0</formula1>
      <formula2>9999999999</formula2>
    </dataValidation>
    <dataValidation type="date" imeMode="halfAlpha" allowBlank="1" showInputMessage="1" showErrorMessage="1" error="有効な日付を入力してください" sqref="I191:M191" xr:uid="{C43E9FE1-6DC0-4E58-8F5D-5DE687EA4E91}">
      <formula1>92</formula1>
      <formula2>73415</formula2>
    </dataValidation>
    <dataValidation type="date" imeMode="halfAlpha" allowBlank="1" showInputMessage="1" showErrorMessage="1" error="有効な日付を入力してください" sqref="I193:M193" xr:uid="{6FAAE023-ECE1-4641-BBCF-7AE7366BAC5A}">
      <formula1>92</formula1>
      <formula2>73415</formula2>
    </dataValidation>
    <dataValidation type="date" imeMode="halfAlpha" allowBlank="1" showInputMessage="1" showErrorMessage="1" error="有効な日付を入力してください" sqref="I195:M195" xr:uid="{5B5572BF-DF12-4E36-AC8D-34D3CFEBDD6E}">
      <formula1>92</formula1>
      <formula2>73415</formula2>
    </dataValidation>
    <dataValidation type="date" imeMode="halfAlpha" allowBlank="1" showInputMessage="1" showErrorMessage="1" error="有効な日付を入力してください" sqref="O195:R195" xr:uid="{334DC262-49C7-4D68-AAAC-A33D06508E61}">
      <formula1>92</formula1>
      <formula2>73415</formula2>
    </dataValidation>
    <dataValidation type="date" imeMode="halfAlpha" allowBlank="1" showInputMessage="1" showErrorMessage="1" error="有効な日付を入力してください" sqref="I197:M197" xr:uid="{AE01EE20-BDC1-42DE-B64F-855E0485576B}">
      <formula1>92</formula1>
      <formula2>73415</formula2>
    </dataValidation>
    <dataValidation type="whole" imeMode="halfAlpha" allowBlank="1" showInputMessage="1" showErrorMessage="1" error="有効な数字を入力してください" sqref="I200:M200" xr:uid="{D9E594D9-8764-4B10-B291-B963F2E28232}">
      <formula1>0</formula1>
      <formula2>9999999999</formula2>
    </dataValidation>
    <dataValidation type="whole" imeMode="halfAlpha" allowBlank="1" showInputMessage="1" showErrorMessage="1" error="有効な数字を入力してください" sqref="I201:M201" xr:uid="{F298C082-DC6B-468D-855B-8D5FA02813DE}">
      <formula1>0</formula1>
      <formula2>9999999999</formula2>
    </dataValidation>
    <dataValidation type="whole" imeMode="halfAlpha" allowBlank="1" showInputMessage="1" showErrorMessage="1" error="有効な数字を入力してください" sqref="I202:M202" xr:uid="{8D4A9F4B-07E1-44CB-9F35-C3510C1D2743}">
      <formula1>0</formula1>
      <formula2>9999999999</formula2>
    </dataValidation>
    <dataValidation type="whole" imeMode="halfAlpha" allowBlank="1" showInputMessage="1" showErrorMessage="1" error="有効な数字を入力してください" sqref="I204:M204" xr:uid="{C5EB853B-79D1-405E-917C-0ABA1EE91FA8}">
      <formula1>0</formula1>
      <formula2>9999999999</formula2>
    </dataValidation>
    <dataValidation type="list" imeMode="halfAlpha" allowBlank="1" showInputMessage="1" showErrorMessage="1" error="リストから選択してください" sqref="I206:M206" xr:uid="{A77EC3B0-739D-45E1-922A-663F3905038C}">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E1239381-F85B-4183-A00B-1049EF4453D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113ADBF9-808E-4EDF-BCD4-B08E39746D7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64656E56-0856-4D37-83DD-51C5C9F8005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FC81CE14-F9FA-4F14-A3ED-C710697489D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25931B57-3A3A-4E15-BD15-B4A3FA40732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AACCD14B-46D0-4B5E-B490-437D50FBC427}">
      <formula1>-9999999999</formula1>
      <formula2>9999999999</formula2>
    </dataValidation>
    <dataValidation type="date" imeMode="halfAlpha" allowBlank="1" showInputMessage="1" showErrorMessage="1" error="有効な日付を入力してください" sqref="E231:I231" xr:uid="{98E67421-D41C-45DC-B275-AFCD8D6122C3}">
      <formula1>92</formula1>
      <formula2>73415</formula2>
    </dataValidation>
    <dataValidation type="date" imeMode="halfAlpha" allowBlank="1" showInputMessage="1" showErrorMessage="1" error="有効な日付を入力してください" sqref="E232:I232" xr:uid="{65472CD0-F022-48AD-A25D-98AC43D6DDEB}">
      <formula1>92</formula1>
      <formula2>73415</formula2>
    </dataValidation>
    <dataValidation type="date" imeMode="halfAlpha" allowBlank="1" showInputMessage="1" showErrorMessage="1" error="有効な日付を入力してください" sqref="K231:N231" xr:uid="{39B9A534-2593-4A60-982F-BAA257BF3689}">
      <formula1>92</formula1>
      <formula2>73415</formula2>
    </dataValidation>
    <dataValidation type="date" imeMode="halfAlpha" allowBlank="1" showInputMessage="1" showErrorMessage="1" error="有効な日付を入力してください" sqref="K232:N232" xr:uid="{B238B23B-DF77-4F10-8158-6CEF2C552164}">
      <formula1>92</formula1>
      <formula2>73415</formula2>
    </dataValidation>
    <dataValidation type="date" imeMode="halfAlpha" allowBlank="1" showInputMessage="1" showErrorMessage="1" error="有効な日付を入力してください" sqref="P231:R231" xr:uid="{6034466B-BD48-4065-8B68-CB8923A37AE4}">
      <formula1>92</formula1>
      <formula2>73415</formula2>
    </dataValidation>
    <dataValidation type="date" imeMode="halfAlpha" allowBlank="1" showInputMessage="1" showErrorMessage="1" error="有効な日付を入力してください" sqref="P232:R232" xr:uid="{3F79F407-A108-452C-BABB-78D10B5D1A76}">
      <formula1>92</formula1>
      <formula2>73415</formula2>
    </dataValidation>
    <dataValidation type="date" imeMode="halfAlpha" allowBlank="1" showInputMessage="1" showErrorMessage="1" error="有効な日付を入力してください" sqref="T231" xr:uid="{557772A5-3725-49F6-A65E-C944851A0FEA}">
      <formula1>92</formula1>
      <formula2>73415</formula2>
    </dataValidation>
    <dataValidation type="date" imeMode="halfAlpha" allowBlank="1" showInputMessage="1" showErrorMessage="1" error="有効な日付を入力してください" sqref="T232" xr:uid="{1024550C-AC32-42B8-AB03-13CBFBD20422}">
      <formula1>92</formula1>
      <formula2>73415</formula2>
    </dataValidation>
    <dataValidation type="whole" imeMode="halfAlpha" allowBlank="1" showInputMessage="1" showErrorMessage="1" error="有効な数字を入力してください。10兆円以上になる場合は、9,999,999,999と入力してください" sqref="E233:J233" xr:uid="{74CC1EF6-98B1-4EC4-8B52-C63E44993E5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O233" xr:uid="{4D9BA9F3-2444-4B64-B17D-3717F142181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3:S233" xr:uid="{6416E4D5-C67D-463F-A8F7-44DBA6340C3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3:U233" xr:uid="{30ACB1AD-A3A1-4112-9727-326264CEFFE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3:Y233" xr:uid="{FBC30637-7B68-452B-9D83-EF0E553B3306}">
      <formula1>-9999999999</formula1>
      <formula2>9999999999</formula2>
    </dataValidation>
    <dataValidation type="list" imeMode="halfAlpha" allowBlank="1" showInputMessage="1" showErrorMessage="1" error="リストから選択してください" sqref="R239:S239" xr:uid="{E9FD5F95-F4C2-4C88-AE34-CFD0750D2679}">
      <formula1>"○,　"</formula1>
    </dataValidation>
    <dataValidation errorStyle="warning" imeMode="hiragana" allowBlank="1" showInputMessage="1" showErrorMessage="1" sqref="T239:Y239" xr:uid="{A0DD59BD-D3CC-4202-B021-292C35694D2B}"/>
    <dataValidation type="list" imeMode="halfAlpha" allowBlank="1" showInputMessage="1" showErrorMessage="1" error="リストから選択してください" sqref="R240:S240" xr:uid="{71B8CF68-BD55-4DC0-BDA4-3F58835DEC48}">
      <formula1>"○,　"</formula1>
    </dataValidation>
    <dataValidation errorStyle="warning" imeMode="hiragana" allowBlank="1" showInputMessage="1" showErrorMessage="1" sqref="T240:Y240" xr:uid="{8B3F472A-CE30-4FB2-9D8C-83A0CC48E89C}"/>
    <dataValidation type="list" imeMode="halfAlpha" allowBlank="1" showInputMessage="1" showErrorMessage="1" error="リストから選択してください" sqref="R241:S241" xr:uid="{6C4B8BD8-B445-4020-9AA7-313F981F79B8}">
      <formula1>"○,　"</formula1>
    </dataValidation>
    <dataValidation errorStyle="warning" imeMode="hiragana" allowBlank="1" showInputMessage="1" showErrorMessage="1" sqref="T241:Y241" xr:uid="{EB663A29-3F43-4481-802F-7269242460A1}"/>
    <dataValidation type="list" imeMode="halfAlpha" allowBlank="1" showInputMessage="1" showErrorMessage="1" error="リストから選択してください" sqref="R242:S242" xr:uid="{BAABB82F-6942-4AAF-A104-4CD9D880C4F1}">
      <formula1>"○,　"</formula1>
    </dataValidation>
    <dataValidation errorStyle="warning" imeMode="hiragana" allowBlank="1" showInputMessage="1" showErrorMessage="1" sqref="T242:Y242" xr:uid="{8810CBD7-F91F-45C1-99C8-2ECD5D465EC2}"/>
    <dataValidation type="list" imeMode="halfAlpha" allowBlank="1" showInputMessage="1" showErrorMessage="1" error="リストから選択してください" sqref="R243:S243" xr:uid="{170986BE-F51D-4A47-B691-2E644989D431}">
      <formula1>"○,　"</formula1>
    </dataValidation>
    <dataValidation errorStyle="warning" imeMode="hiragana" allowBlank="1" showInputMessage="1" showErrorMessage="1" sqref="T243:Y243" xr:uid="{CF03D3C4-EA0A-4BD0-9E56-8E5E71F87CE5}"/>
    <dataValidation type="list" imeMode="halfAlpha" allowBlank="1" showInputMessage="1" showErrorMessage="1" error="リストから選択してください" sqref="R244:S244" xr:uid="{2B293269-10E5-4F9D-8FA0-EFE70C777518}">
      <formula1>"○,　"</formula1>
    </dataValidation>
    <dataValidation errorStyle="warning" imeMode="hiragana" allowBlank="1" showInputMessage="1" showErrorMessage="1" sqref="T244:Y244" xr:uid="{8BF40620-BF34-4598-B828-505B401F7B92}"/>
    <dataValidation type="list" imeMode="halfAlpha" allowBlank="1" showInputMessage="1" showErrorMessage="1" error="リストから選択してください" sqref="R245:S245" xr:uid="{1819239A-E109-4AA9-BBEC-1DFF3CA5E0A4}">
      <formula1>"○,　"</formula1>
    </dataValidation>
    <dataValidation errorStyle="warning" imeMode="hiragana" allowBlank="1" showInputMessage="1" showErrorMessage="1" sqref="T245:Y245" xr:uid="{B1F3510F-588F-436D-9252-D27F23F1548D}"/>
    <dataValidation type="list" imeMode="halfAlpha" allowBlank="1" showInputMessage="1" showErrorMessage="1" error="リストから選択してください" sqref="R246:S246" xr:uid="{F0EABAE3-1BCA-4CCD-8143-9A1E8D7C96BC}">
      <formula1>"○,　"</formula1>
    </dataValidation>
    <dataValidation errorStyle="warning" imeMode="hiragana" allowBlank="1" showInputMessage="1" showErrorMessage="1" sqref="T246:Y246" xr:uid="{31327EA3-7DE3-4D33-8E26-07DAB7B5869D}"/>
    <dataValidation type="list" imeMode="halfAlpha" allowBlank="1" showInputMessage="1" showErrorMessage="1" error="リストから選択してください" sqref="R247:S247" xr:uid="{40BE2EE8-6180-4291-B0C2-2D5670F2D7F9}">
      <formula1>"○,　"</formula1>
    </dataValidation>
    <dataValidation errorStyle="warning" imeMode="hiragana" allowBlank="1" showInputMessage="1" showErrorMessage="1" sqref="T247:Y247" xr:uid="{280F92B4-7BDC-48C5-A3EB-06ADC7BD27A8}"/>
    <dataValidation type="list" imeMode="halfAlpha" allowBlank="1" showInputMessage="1" showErrorMessage="1" error="リストから選択してください" sqref="R248:S248" xr:uid="{EF8EA009-B7AC-43FA-86BB-31297B8EF81C}">
      <formula1>"○,　"</formula1>
    </dataValidation>
    <dataValidation errorStyle="warning" imeMode="hiragana" allowBlank="1" showInputMessage="1" showErrorMessage="1" sqref="T248:Y248" xr:uid="{58BF3357-D7AC-4DB5-AF72-97B5574BBD1F}"/>
    <dataValidation type="list" imeMode="halfAlpha" allowBlank="1" showInputMessage="1" showErrorMessage="1" error="リストから選択してください" sqref="R249:S249" xr:uid="{B2139ED2-7EEE-4A4C-B9AF-4C4EA5C2B847}">
      <formula1>"○,　"</formula1>
    </dataValidation>
    <dataValidation errorStyle="warning" imeMode="hiragana" allowBlank="1" showInputMessage="1" showErrorMessage="1" sqref="T249:Y249" xr:uid="{517DF3F5-5BA8-4420-899E-DAE434D9C8DB}"/>
    <dataValidation type="list" imeMode="halfAlpha" allowBlank="1" showInputMessage="1" showErrorMessage="1" error="リストから選択してください" sqref="R250:S250" xr:uid="{62F2203B-C7EB-41F4-9914-FC4941277497}">
      <formula1>"○,　"</formula1>
    </dataValidation>
    <dataValidation errorStyle="warning" imeMode="hiragana" allowBlank="1" showInputMessage="1" showErrorMessage="1" sqref="T250:Y250" xr:uid="{E9B336B7-CD30-41D4-8053-F349490DBB7A}"/>
    <dataValidation type="list" imeMode="halfAlpha" allowBlank="1" showInputMessage="1" showErrorMessage="1" error="リストから選択してください" sqref="R251:S251" xr:uid="{D3E0FB68-6D0D-4C2A-829A-163DB5AAFED5}">
      <formula1>"○,　"</formula1>
    </dataValidation>
    <dataValidation errorStyle="warning" imeMode="hiragana" allowBlank="1" showInputMessage="1" showErrorMessage="1" sqref="T251:Y251" xr:uid="{13058299-949A-45D2-99A1-D3E1D8BC57BE}"/>
    <dataValidation type="list" imeMode="halfAlpha" allowBlank="1" showInputMessage="1" showErrorMessage="1" error="リストから選択してください" sqref="R252:S252" xr:uid="{A5F05ADE-F0C9-42FF-9F6D-E80081BF0A04}">
      <formula1>"○,　"</formula1>
    </dataValidation>
    <dataValidation errorStyle="warning" imeMode="hiragana" allowBlank="1" showInputMessage="1" showErrorMessage="1" sqref="T252:Y252" xr:uid="{4AE9F81E-77CE-47FE-B0F6-E3DA6D073A44}"/>
    <dataValidation type="list" imeMode="halfAlpha" allowBlank="1" showInputMessage="1" showErrorMessage="1" error="リストから選択してください" sqref="R253:S253" xr:uid="{73A12F42-E9FA-4223-BDB5-729A72E069CB}">
      <formula1>"○,　"</formula1>
    </dataValidation>
    <dataValidation errorStyle="warning" imeMode="hiragana" allowBlank="1" showInputMessage="1" showErrorMessage="1" sqref="T253:Y253" xr:uid="{2F8F3976-D28A-484F-B125-F22D23BA9FA2}"/>
    <dataValidation type="list" imeMode="halfAlpha" allowBlank="1" showInputMessage="1" showErrorMessage="1" error="リストから選択してください" sqref="R254:S254" xr:uid="{4CCECA9B-A859-403B-901C-A6D5E3D93337}">
      <formula1>"○,　"</formula1>
    </dataValidation>
    <dataValidation errorStyle="warning" imeMode="hiragana" allowBlank="1" showInputMessage="1" showErrorMessage="1" sqref="T254:Y254" xr:uid="{9467F091-B3CC-4524-B26E-382A6BF3D88A}"/>
    <dataValidation type="list" imeMode="halfAlpha" allowBlank="1" showInputMessage="1" showErrorMessage="1" error="リストから選択してください" sqref="R255:S255" xr:uid="{C2B42AC0-F639-40C1-A401-876F44058E9B}">
      <formula1>"○,　"</formula1>
    </dataValidation>
    <dataValidation errorStyle="warning" imeMode="hiragana" allowBlank="1" showInputMessage="1" showErrorMessage="1" sqref="T255:Y255" xr:uid="{DB93EE1C-9915-4AA8-9F5F-13264405CD2C}"/>
    <dataValidation type="list" imeMode="halfAlpha" allowBlank="1" showInputMessage="1" showErrorMessage="1" error="リストから選択してください" sqref="R256:S256" xr:uid="{4FC9EDC6-312E-49CB-BBBC-7629FA6C63A0}">
      <formula1>"○,　"</formula1>
    </dataValidation>
    <dataValidation errorStyle="warning" imeMode="hiragana" allowBlank="1" showInputMessage="1" showErrorMessage="1" sqref="T256:Y256" xr:uid="{EFF60262-3D56-4765-9D90-9B59D8FF220A}"/>
    <dataValidation type="list" imeMode="halfAlpha" allowBlank="1" showInputMessage="1" showErrorMessage="1" error="リストから選択してください" sqref="R257:S257" xr:uid="{0419C1BE-FBE2-4DAB-BFFF-556F213FBCCD}">
      <formula1>"○,　"</formula1>
    </dataValidation>
    <dataValidation errorStyle="warning" imeMode="hiragana" allowBlank="1" showInputMessage="1" showErrorMessage="1" sqref="T257:Y257" xr:uid="{DBFF6566-527A-4814-9AF4-E38161103D41}"/>
    <dataValidation type="list" imeMode="halfAlpha" allowBlank="1" showInputMessage="1" showErrorMessage="1" error="リストから選択してください" sqref="R258:S258" xr:uid="{D811D543-BA9D-4B4E-961E-F3C7BF2A349C}">
      <formula1>"○,　"</formula1>
    </dataValidation>
    <dataValidation errorStyle="warning" imeMode="hiragana" allowBlank="1" showInputMessage="1" showErrorMessage="1" sqref="T258:Y258" xr:uid="{34BEC6E7-326D-4D64-A4DD-38E36E072D23}"/>
    <dataValidation type="list" imeMode="halfAlpha" allowBlank="1" showInputMessage="1" showErrorMessage="1" error="リストから選択してください" sqref="R259:S259" xr:uid="{3D82EABB-60B6-4FA4-892E-A96597A835D1}">
      <formula1>"○,　"</formula1>
    </dataValidation>
    <dataValidation errorStyle="warning" imeMode="hiragana" allowBlank="1" showInputMessage="1" showErrorMessage="1" sqref="T259:Y259" xr:uid="{B6220E40-990B-4849-AC0A-F13ACEF52F03}"/>
    <dataValidation type="list" imeMode="halfAlpha" allowBlank="1" showInputMessage="1" showErrorMessage="1" error="リストから選択してください" sqref="R260:S260" xr:uid="{296D6E38-4FE8-4D7C-83DA-D26593307F9A}">
      <formula1>"○,　"</formula1>
    </dataValidation>
    <dataValidation errorStyle="warning" imeMode="hiragana" allowBlank="1" showInputMessage="1" showErrorMessage="1" sqref="T260:Y260" xr:uid="{C4A95572-2632-4949-99FF-9273855E0037}"/>
    <dataValidation type="list" imeMode="halfAlpha" allowBlank="1" showInputMessage="1" showErrorMessage="1" error="リストから選択してください" sqref="R261:S261" xr:uid="{7D31AD11-39B8-45A6-881F-71F01DAE5B4C}">
      <formula1>"○,　"</formula1>
    </dataValidation>
    <dataValidation errorStyle="warning" imeMode="hiragana" allowBlank="1" showInputMessage="1" showErrorMessage="1" sqref="T261:Y261" xr:uid="{3E67321D-360E-46CD-B77C-A5314A74890B}"/>
    <dataValidation type="list" imeMode="halfAlpha" allowBlank="1" showInputMessage="1" showErrorMessage="1" error="リストから選択してください" sqref="R262:S262" xr:uid="{EB69F84E-BFDC-4526-BB61-20936F14AB9F}">
      <formula1>"○,　"</formula1>
    </dataValidation>
    <dataValidation errorStyle="warning" imeMode="hiragana" allowBlank="1" showInputMessage="1" showErrorMessage="1" sqref="T262:Y262" xr:uid="{D0E871B3-0669-48C5-A905-C6A9B9BF3250}"/>
    <dataValidation type="list" imeMode="halfAlpha" allowBlank="1" showInputMessage="1" showErrorMessage="1" error="リストから選択してください" sqref="R263:S263" xr:uid="{EB9AE7F9-8075-4711-9CDE-9A1DA76A36A7}">
      <formula1>"○,　"</formula1>
    </dataValidation>
    <dataValidation errorStyle="warning" imeMode="hiragana" allowBlank="1" showInputMessage="1" showErrorMessage="1" sqref="T263:Y263" xr:uid="{5B96AE5B-86FE-4810-A625-741395AE9321}"/>
    <dataValidation type="list" imeMode="halfAlpha" allowBlank="1" showInputMessage="1" showErrorMessage="1" error="リストから選択してください" sqref="R264:S264" xr:uid="{E607D9F5-E69D-4525-BFF4-27BBC836E388}">
      <formula1>"○,　"</formula1>
    </dataValidation>
    <dataValidation errorStyle="warning" imeMode="hiragana" allowBlank="1" showInputMessage="1" showErrorMessage="1" sqref="T264:Y264" xr:uid="{697C32EA-E795-4C8B-933C-6C2F2023CE0F}"/>
    <dataValidation type="list" imeMode="halfAlpha" allowBlank="1" showInputMessage="1" showErrorMessage="1" error="リストから選択してください" sqref="R265:S265" xr:uid="{7CAB1D2D-869F-4192-B171-1992D0613EBC}">
      <formula1>"○,　"</formula1>
    </dataValidation>
    <dataValidation errorStyle="warning" imeMode="hiragana" allowBlank="1" showInputMessage="1" showErrorMessage="1" sqref="T265:Y265" xr:uid="{D8788AD0-1C85-4709-8AB6-522A66AE2DAE}"/>
    <dataValidation type="list" imeMode="halfAlpha" allowBlank="1" showInputMessage="1" showErrorMessage="1" error="リストから選択してください" sqref="R266:S266" xr:uid="{D1CD821F-E9B9-4F28-87D5-353B43065A4A}">
      <formula1>"○,　"</formula1>
    </dataValidation>
    <dataValidation errorStyle="warning" imeMode="hiragana" allowBlank="1" showInputMessage="1" showErrorMessage="1" sqref="T266:Y266" xr:uid="{16D9AF15-D4E4-42A5-9C4F-4D84E531CDA6}"/>
    <dataValidation type="list" imeMode="halfAlpha" allowBlank="1" showInputMessage="1" showErrorMessage="1" error="リストから選択してください" sqref="R270:S270" xr:uid="{E4054DBD-A20D-4367-A12C-F5406D84552E}">
      <formula1>"○,　"</formula1>
    </dataValidation>
    <dataValidation errorStyle="warning" imeMode="hiragana" allowBlank="1" showInputMessage="1" showErrorMessage="1" sqref="T270:Y270" xr:uid="{F44D116B-B1DD-455E-8373-01ECE8EA81BE}"/>
    <dataValidation type="list" imeMode="halfAlpha" allowBlank="1" showInputMessage="1" showErrorMessage="1" error="リストから選択してください" sqref="R271:S271" xr:uid="{1DB628F7-8E49-4E70-B3E6-A27C6608779A}">
      <formula1>"○,　"</formula1>
    </dataValidation>
    <dataValidation errorStyle="warning" imeMode="hiragana" allowBlank="1" showInputMessage="1" showErrorMessage="1" sqref="T271:Y271" xr:uid="{5F3339C8-6EDE-45C5-97EE-B0D4B1E12E8B}"/>
    <dataValidation type="list" imeMode="halfAlpha" allowBlank="1" showInputMessage="1" showErrorMessage="1" error="リストから選択してください" sqref="R272:S272" xr:uid="{B73C4DBB-0765-4659-93FC-28F4F28C2344}">
      <formula1>"○,　"</formula1>
    </dataValidation>
    <dataValidation errorStyle="warning" imeMode="hiragana" allowBlank="1" showInputMessage="1" showErrorMessage="1" sqref="T272:Y272" xr:uid="{7840FAD1-592E-4E0B-9BA6-13D77D7A9422}"/>
    <dataValidation type="list" imeMode="halfAlpha" allowBlank="1" showInputMessage="1" showErrorMessage="1" error="リストから選択してください" sqref="R273:S273" xr:uid="{328E75FE-00BE-437D-811A-C086DD5F45EA}">
      <formula1>"○,　"</formula1>
    </dataValidation>
    <dataValidation errorStyle="warning" imeMode="hiragana" allowBlank="1" showInputMessage="1" showErrorMessage="1" sqref="T273:Y273" xr:uid="{93A44F4F-47E6-4EBC-9D9E-9D6B7C84C576}"/>
    <dataValidation type="list" imeMode="halfAlpha" allowBlank="1" showInputMessage="1" showErrorMessage="1" error="リストから選択してください" sqref="R274:S274" xr:uid="{ED3F391E-8C6C-44A2-ACAE-B77CD68FB93B}">
      <formula1>"○,　"</formula1>
    </dataValidation>
    <dataValidation errorStyle="warning" imeMode="hiragana" allowBlank="1" showInputMessage="1" showErrorMessage="1" sqref="T274:Y274" xr:uid="{362FA965-6750-4BA7-A416-08BDEE192D09}"/>
    <dataValidation type="list" imeMode="halfAlpha" allowBlank="1" showInputMessage="1" showErrorMessage="1" error="リストから選択してください" sqref="R275:S275" xr:uid="{74714217-1005-48DB-8070-968FA770810F}">
      <formula1>"○,　"</formula1>
    </dataValidation>
    <dataValidation errorStyle="warning" imeMode="hiragana" allowBlank="1" showInputMessage="1" showErrorMessage="1" sqref="T275:Y275" xr:uid="{5C3E4274-B3A1-47EC-95A0-8D8576FCE0EF}"/>
    <dataValidation type="list" imeMode="halfAlpha" allowBlank="1" showInputMessage="1" showErrorMessage="1" error="リストから選択してください" sqref="R276:S276" xr:uid="{FF7F1D56-679D-4922-B7CF-66FCB9212309}">
      <formula1>"○,　"</formula1>
    </dataValidation>
    <dataValidation errorStyle="warning" imeMode="hiragana" allowBlank="1" showInputMessage="1" showErrorMessage="1" sqref="T276:Y276" xr:uid="{6311148E-7A17-4C36-8991-3412852395CB}"/>
    <dataValidation type="list" imeMode="halfAlpha" allowBlank="1" showInputMessage="1" showErrorMessage="1" error="リストから選択してください" sqref="R277:S277" xr:uid="{E6E8F8FE-9686-4BCD-932D-36A391489931}">
      <formula1>"○,　"</formula1>
    </dataValidation>
    <dataValidation errorStyle="warning" imeMode="hiragana" allowBlank="1" showInputMessage="1" showErrorMessage="1" sqref="T277:Y277" xr:uid="{0432AE0F-0733-49FD-BE52-2ECC5F550F72}"/>
    <dataValidation type="list" imeMode="halfAlpha" allowBlank="1" showInputMessage="1" showErrorMessage="1" error="リストから選択してください" sqref="R278:S278" xr:uid="{9E98E5CE-31AF-4F0E-9A9D-0895FB2A3379}">
      <formula1>"○,　"</formula1>
    </dataValidation>
    <dataValidation errorStyle="warning" imeMode="hiragana" allowBlank="1" showInputMessage="1" showErrorMessage="1" sqref="T278:Y278" xr:uid="{65128687-CC6D-4D2E-93DF-7E402AB57DAE}"/>
    <dataValidation type="list" imeMode="halfAlpha" allowBlank="1" showInputMessage="1" showErrorMessage="1" error="リストから選択してください" sqref="R279:S279" xr:uid="{60257CCE-8D5F-469C-BBEE-1DA8B796FF3F}">
      <formula1>"○,　"</formula1>
    </dataValidation>
    <dataValidation errorStyle="warning" imeMode="hiragana" allowBlank="1" showInputMessage="1" showErrorMessage="1" sqref="T279:Y279" xr:uid="{9D16ED1D-F881-434C-A109-CCE208AA6481}"/>
    <dataValidation type="list" imeMode="halfAlpha" allowBlank="1" showInputMessage="1" showErrorMessage="1" error="リストから選択してください" sqref="R280:S280" xr:uid="{168FAD4C-6736-4A0A-884D-24E37D3B9FAA}">
      <formula1>"○,　"</formula1>
    </dataValidation>
    <dataValidation errorStyle="warning" imeMode="hiragana" allowBlank="1" showInputMessage="1" showErrorMessage="1" sqref="T280:Y280" xr:uid="{3226D6A9-FD1A-4BF9-B80A-7B366155637D}"/>
    <dataValidation type="list" imeMode="halfAlpha" allowBlank="1" showInputMessage="1" showErrorMessage="1" error="リストから選択してください" sqref="R281:S281" xr:uid="{85B6B362-90B7-4D45-96EE-839297A98186}">
      <formula1>"○,　"</formula1>
    </dataValidation>
    <dataValidation errorStyle="warning" imeMode="hiragana" allowBlank="1" showInputMessage="1" showErrorMessage="1" sqref="T281:Y281" xr:uid="{0CF3A3B6-32E0-451F-A459-A3951AF34213}"/>
    <dataValidation type="list" imeMode="halfAlpha" allowBlank="1" showInputMessage="1" showErrorMessage="1" error="リストから選択してください" sqref="R282:S282" xr:uid="{9E886E1B-D6C1-4DCC-B787-503D0F528A1D}">
      <formula1>"○,　"</formula1>
    </dataValidation>
    <dataValidation errorStyle="warning" imeMode="hiragana" allowBlank="1" showInputMessage="1" showErrorMessage="1" sqref="T282:Y282" xr:uid="{D8EF707C-D03C-4C2F-B3B3-9F9DCF746545}"/>
    <dataValidation type="list" imeMode="halfAlpha" allowBlank="1" showInputMessage="1" showErrorMessage="1" error="リストから選択してください" sqref="R283:S283" xr:uid="{C859393B-A731-406E-8AB4-AA4C535CCA17}">
      <formula1>"○,　"</formula1>
    </dataValidation>
    <dataValidation errorStyle="warning" imeMode="hiragana" allowBlank="1" showInputMessage="1" showErrorMessage="1" sqref="T283:Y283" xr:uid="{5C973B8F-51B9-4AEB-8D59-75DCBDDC9797}"/>
    <dataValidation type="list" imeMode="halfAlpha" allowBlank="1" showInputMessage="1" showErrorMessage="1" error="リストから選択してください" sqref="R284:S284" xr:uid="{8BD0A898-9A9B-45E7-84CF-62FC8B39B79F}">
      <formula1>"○,　"</formula1>
    </dataValidation>
    <dataValidation errorStyle="warning" imeMode="hiragana" allowBlank="1" showInputMessage="1" showErrorMessage="1" sqref="T284:Y284" xr:uid="{08E1797E-A31A-4AE9-BCF9-09CC8DF27648}"/>
    <dataValidation type="list" imeMode="halfAlpha" allowBlank="1" showInputMessage="1" showErrorMessage="1" error="リストから選択してください" sqref="R285:S285" xr:uid="{2276129E-B2C2-4A11-A067-B102FF7C0149}">
      <formula1>"○,　"</formula1>
    </dataValidation>
    <dataValidation errorStyle="warning" imeMode="hiragana" allowBlank="1" showInputMessage="1" showErrorMessage="1" sqref="T285:Y285" xr:uid="{49550CF9-B318-4C9D-976F-466E8CAC1A95}"/>
  </dataValidations>
  <pageMargins left="0.19685039370078741" right="0.19685039370078741" top="0.39370078740157483" bottom="0.19685039370078741" header="0.19685039370078741" footer="0.19685039370078741"/>
  <pageSetup paperSize="9" scale="62"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13"/>
  </cols>
  <sheetData>
    <row r="1" spans="1:1" x14ac:dyDescent="0.15">
      <c r="A1" s="113"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3" t="str">
        <f>"@神奈川県@和歌山県@鹿児島県@"</f>
        <v>@神奈川県@和歌山県@鹿児島県@</v>
      </c>
    </row>
    <row r="3" spans="1:1" x14ac:dyDescent="0.15">
      <c r="A3" s="113" t="s">
        <v>224</v>
      </c>
    </row>
    <row r="4" spans="1:1" x14ac:dyDescent="0.15">
      <c r="A4" s="113" t="s">
        <v>225</v>
      </c>
    </row>
  </sheetData>
  <sheetProtection algorithmName="SHA-512" hashValue="hJ9lp0IrnPNk68ntRmzQfumq+DgpAVpw5dM8XKbCi/gGSD9Qy6/HVAytq1bCZGQ6cxIC8sw884p2x1f7C+Nerg==" saltValue="PoDHgIaR19zeIdjxm5cdjA==" spinCount="100000" sheet="1" objects="1" scenarios="1"/>
  <phoneticPr fontId="5"/>
  <pageMargins left="0.7" right="0.7" top="0.75" bottom="0.75" header="0.3" footer="0.3"/>
  <pageSetup paperSize="9" orientation="portrait" horizontalDpi="0" verticalDpi="0"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